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165" windowWidth="14310" windowHeight="6240"/>
  </bookViews>
  <sheets>
    <sheet name="доп" sheetId="6" r:id="rId1"/>
  </sheets>
  <definedNames>
    <definedName name="_xlnm._FilterDatabase" localSheetId="0" hidden="1">доп!$A$8:$I$51</definedName>
  </definedNames>
  <calcPr calcId="145621"/>
</workbook>
</file>

<file path=xl/calcChain.xml><?xml version="1.0" encoding="utf-8"?>
<calcChain xmlns="http://schemas.openxmlformats.org/spreadsheetml/2006/main">
  <c r="G48" i="6" l="1"/>
  <c r="G49" i="6"/>
  <c r="G47" i="6"/>
  <c r="G46" i="6"/>
  <c r="G45" i="6"/>
  <c r="G41" i="6"/>
  <c r="G40" i="6"/>
  <c r="G39" i="6"/>
  <c r="G38" i="6"/>
  <c r="G37" i="6"/>
  <c r="G31" i="6"/>
  <c r="G30" i="6"/>
  <c r="G29" i="6"/>
  <c r="G28" i="6"/>
  <c r="G33" i="6"/>
  <c r="G35" i="6"/>
  <c r="G50" i="6"/>
  <c r="G14" i="6"/>
  <c r="G13" i="6"/>
  <c r="G12" i="6"/>
  <c r="G11" i="6"/>
  <c r="G10" i="6"/>
  <c r="G22" i="6"/>
  <c r="G20" i="6"/>
  <c r="G19" i="6"/>
  <c r="G16" i="6"/>
</calcChain>
</file>

<file path=xl/sharedStrings.xml><?xml version="1.0" encoding="utf-8"?>
<sst xmlns="http://schemas.openxmlformats.org/spreadsheetml/2006/main" count="229" uniqueCount="90">
  <si>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</si>
  <si>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</si>
  <si>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</si>
  <si>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</si>
  <si>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</si>
  <si>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</si>
  <si>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</si>
  <si>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</si>
  <si>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</si>
  <si>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</si>
  <si>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</si>
  <si>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</si>
  <si>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2019 году</t>
  </si>
  <si>
    <t>2 - 3 кварталы</t>
  </si>
  <si>
    <t>Бочкова Г.Ю.</t>
  </si>
  <si>
    <t>Мамедов С.А.</t>
  </si>
  <si>
    <t>В течение года</t>
  </si>
  <si>
    <t>Рясина Е.В.</t>
  </si>
  <si>
    <t>Территория округа</t>
  </si>
  <si>
    <t>Кронирование и снос аварийных деревьев</t>
  </si>
  <si>
    <t>Андреев И.А.</t>
  </si>
  <si>
    <t>Территория между детскими садами № 179, микрорайон 30, д. 35 и № 178, микрорайон 30, д. 36</t>
  </si>
  <si>
    <t>Благоустройство территории между детскими садами</t>
  </si>
  <si>
    <t>Шаляпин Б.А.</t>
  </si>
  <si>
    <t xml:space="preserve">Территория округа </t>
  </si>
  <si>
    <t>Омехин А.В.</t>
  </si>
  <si>
    <t>МБДОУ "Детский сад № 13", ул. 5-я Коляновская, д. 74</t>
  </si>
  <si>
    <t>Ремонтные работы, укрепление материально-технической базы</t>
  </si>
  <si>
    <t>Управление образования</t>
  </si>
  <si>
    <t>2 - 4 кварталы</t>
  </si>
  <si>
    <t>Ул. Кудряшова, д. 121, пр. Текстильщиков, д. 70А, пр. Текстильщиков, д. 66</t>
  </si>
  <si>
    <t>Обустройство пешеходных дорожек между домами</t>
  </si>
  <si>
    <t>Управление благоустройства</t>
  </si>
  <si>
    <t>Ямочный ремонт межквартальных проездов и пешеходных дорожек</t>
  </si>
  <si>
    <t>МБОУ "СШ № 18", ул. Маршала Василевского, д. 6А</t>
  </si>
  <si>
    <t>Укрепление материально-технической базы</t>
  </si>
  <si>
    <t>МБОУ "Гимназия № 36", ул. Генерала Хлебникова, д. 32</t>
  </si>
  <si>
    <t>Комитет молодежной политики, физической культуры и спорта</t>
  </si>
  <si>
    <t xml:space="preserve">Ул. 1-я Балинская, д. 60 </t>
  </si>
  <si>
    <t>Ремонт спортивной площадки</t>
  </si>
  <si>
    <t>Асфальтирование тротуаров</t>
  </si>
  <si>
    <t>Комитет по экологии</t>
  </si>
  <si>
    <t>Кузьмичев А.С.</t>
  </si>
  <si>
    <t>Ул. Калинцева, д. 9</t>
  </si>
  <si>
    <t>МБОУ "СШ № 42", ул. Окуловой, д.1</t>
  </si>
  <si>
    <t>МБОУ "СШ № 20",  пр. Строителей, д. 94А</t>
  </si>
  <si>
    <t>МБОУ "СШ  № 61",  микрорайон 30, д. 17</t>
  </si>
  <si>
    <t>Микрорайон 30, д. 24</t>
  </si>
  <si>
    <t>Установка игровых элементов</t>
  </si>
  <si>
    <t>Управление жилищно-коммунального хозяйства</t>
  </si>
  <si>
    <t>до 01.10.2019</t>
  </si>
  <si>
    <t>Микрорайон 30, д. 12</t>
  </si>
  <si>
    <t>Пр. Текстильщиков, д. 46А, д. 44Б, д. 44В, д. 26А, д. 26Б</t>
  </si>
  <si>
    <t>МБУДО "Детская музыкальная школа №5", пр. Строителей, д. 100А</t>
  </si>
  <si>
    <t xml:space="preserve">Закупка персонального компьютера </t>
  </si>
  <si>
    <t>Комитет по культуре</t>
  </si>
  <si>
    <t>4 квартал</t>
  </si>
  <si>
    <t>МБОУ "СШ № 56", ул. Летчика Лазарева, д. 1/2</t>
  </si>
  <si>
    <t>Ул. Лежневская, д. 157</t>
  </si>
  <si>
    <t>Установка дополнительных игровых элементов</t>
  </si>
  <si>
    <t>Ул. 1-я Полётная, д. 4 (со стороны фасада дома № 5 по ул. 1-я Полевая)</t>
  </si>
  <si>
    <t>Демонтаж и установка новых игровых элементов</t>
  </si>
  <si>
    <t>Ул. Кудряшова, д. 90</t>
  </si>
  <si>
    <t>Климина Н.В.</t>
  </si>
  <si>
    <t>МБДОУ "Детский сад № 5", ул. 5-я Сусанина, д. 3</t>
  </si>
  <si>
    <t>Замена оконных блоков, ремонтные работы, укрепление материально-технической базы</t>
  </si>
  <si>
    <t>Козлов В.А.</t>
  </si>
  <si>
    <t>Ул. Ташкентская, д. 40</t>
  </si>
  <si>
    <t>Установка игровых элементов (качель-балансир, качель, качель на пружинах, песочница, лавочка, демонтаж дугообразной лестницы)</t>
  </si>
  <si>
    <t>Ул. Велижская, д. 12</t>
  </si>
  <si>
    <t>Установка игровых элементов (песочница, пружинная качель, карусель, большая железная горка, ремонт имеющейся горки, покраска)</t>
  </si>
  <si>
    <t>Ул. Ташкентская, д. 7</t>
  </si>
  <si>
    <t>Установка игровых элементов (песочница, горка маленькая, качель навесная, пружинная качель, качель-балансир, лавки - 2 шт.)</t>
  </si>
  <si>
    <t>Ул. Лежневская, д. 166</t>
  </si>
  <si>
    <t>Ремонтные работы спортивной площадки</t>
  </si>
  <si>
    <t>Ул. Ташкентская, д. 87</t>
  </si>
  <si>
    <t>Установка игровых элементов (песочница, пружинная качель, горка, качель-балансир)</t>
  </si>
  <si>
    <t>МБУК ЦБС ДБ, библиотека-филиал № 4, ул. Ташкентская, д. 95</t>
  </si>
  <si>
    <t>Приобретение проектора, экрана, мебели</t>
  </si>
  <si>
    <t>МБДОУ "Детский сад общеразвивающего вида № 159", ул. Володарского, д. 9А</t>
  </si>
  <si>
    <t>МБДОУ "Детский сад  № 27", ул. Льва Толстого, д. 12/3</t>
  </si>
  <si>
    <t>Пер. 1-й Высоковольтный, д. 28</t>
  </si>
  <si>
    <t>Ул. Красных Зорь, д. 29/2</t>
  </si>
  <si>
    <t>Ул. Кузнецова, д. 48</t>
  </si>
  <si>
    <t>Установка игровых элементов (качели)</t>
  </si>
  <si>
    <t>МБДОУ "Детский сад № 2", Московский микрорайон, д. 11</t>
  </si>
  <si>
    <t>Ул. Кудряшова, д. 80</t>
  </si>
  <si>
    <t>Демонтаж спортивной площадки, асфальтирование спортивной площадки, приобретение и установка двух гандбольных ворот</t>
  </si>
  <si>
    <t xml:space="preserve">от 30.10.2019 № 802
</t>
  </si>
  <si>
    <t>МБУ ДО ДЮСТШ, ул. Нижняя, д.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</si>
</sst>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(* #,##0.0_);_(* \(#,##0.0\);_(* &quot;-&quot;??_);_(@_)"/>
    <numFmt numFmtId="166" formatCode="#,##0.00000_ ;[Red]\-#,##0.00000\ "/>
    <numFmt numFmtId="167" formatCode="#,##0.0_ ;[Red]\-#,##0.0\ "/>
    <numFmt numFmtId="168" formatCode="0.0"/>
    <numFmt numFmtId="169" formatCode="0.00000"/>
    <numFmt numFmtId="170" formatCode="0.000"/>
    <numFmt numFmtId="171" formatCode="#,##0.000_ ;[Red]\-#,##0.000\ "/>
    <numFmt numFmtId="172" formatCode="#,##0.00_ ;[Red]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49" fontId="6" fillId="0" borderId="1" xfId="5" applyNumberFormat="1" applyFont="1" applyFill="1" applyBorder="1" applyAlignment="1">
      <alignment horizontal="left" vertical="top" wrapText="1" indent="1"/>
    </xf>
    <xf numFmtId="167" fontId="6" fillId="0" borderId="1" xfId="3" applyNumberFormat="1" applyFont="1" applyFill="1" applyBorder="1" applyAlignment="1">
      <alignment horizontal="right" vertical="top"/>
    </xf>
    <xf numFmtId="166" fontId="2" fillId="0" borderId="0" xfId="0" applyNumberFormat="1" applyFont="1" applyFill="1" applyBorder="1"/>
    <xf numFmtId="168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166" fontId="6" fillId="0" borderId="1" xfId="3" applyNumberFormat="1" applyFont="1" applyFill="1" applyBorder="1" applyAlignment="1">
      <alignment horizontal="right" vertical="top"/>
    </xf>
    <xf numFmtId="169" fontId="6" fillId="0" borderId="1" xfId="0" applyNumberFormat="1" applyFont="1" applyFill="1" applyBorder="1" applyAlignment="1">
      <alignment horizontal="right" vertical="top"/>
    </xf>
    <xf numFmtId="170" fontId="2" fillId="0" borderId="0" xfId="0" applyNumberFormat="1" applyFont="1" applyFill="1" applyBorder="1"/>
    <xf numFmtId="169" fontId="2" fillId="0" borderId="0" xfId="0" applyNumberFormat="1" applyFont="1" applyFill="1" applyBorder="1"/>
    <xf numFmtId="171" fontId="6" fillId="0" borderId="1" xfId="3" applyNumberFormat="1" applyFont="1" applyFill="1" applyBorder="1" applyAlignment="1">
      <alignment horizontal="right" vertical="top"/>
    </xf>
    <xf numFmtId="172" fontId="6" fillId="0" borderId="1" xfId="3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90" zoomScaleNormal="90" workbookViewId="0">
      <selection activeCell="O18" sqref="O18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7" style="13" customWidth="1"/>
    <col min="8" max="8" width="15.7109375" style="13" customWidth="1"/>
    <col min="9" max="9" width="13" style="13" customWidth="1"/>
    <col min="10" max="16384" width="9.140625" style="13"/>
  </cols>
  <sheetData>
    <row r="1" spans="1:9" x14ac:dyDescent="0.25">
      <c r="A1" s="12"/>
      <c r="B1" s="12"/>
      <c r="C1" s="12"/>
      <c r="D1" s="12"/>
      <c r="E1" s="12"/>
      <c r="F1" s="12"/>
      <c r="G1" s="26" t="s">
        <v>0</v>
      </c>
      <c r="H1" s="26"/>
    </row>
    <row r="2" spans="1:9" ht="15" customHeight="1" x14ac:dyDescent="0.25">
      <c r="A2" s="12"/>
      <c r="B2" s="12"/>
      <c r="C2" s="12"/>
      <c r="D2" s="12"/>
      <c r="E2" s="12"/>
      <c r="F2" s="12"/>
      <c r="G2" s="26" t="s">
        <v>1</v>
      </c>
      <c r="H2" s="26"/>
    </row>
    <row r="3" spans="1:9" x14ac:dyDescent="0.25">
      <c r="A3" s="12"/>
      <c r="B3" s="12"/>
      <c r="C3" s="12"/>
      <c r="D3" s="12"/>
      <c r="E3" s="12"/>
      <c r="F3" s="12"/>
      <c r="G3" s="26" t="s">
        <v>2</v>
      </c>
      <c r="H3" s="26"/>
    </row>
    <row r="4" spans="1:9" ht="15" customHeight="1" x14ac:dyDescent="0.25">
      <c r="A4" s="12"/>
      <c r="B4" s="12"/>
      <c r="C4" s="12"/>
      <c r="D4" s="12"/>
      <c r="E4" s="12"/>
      <c r="F4" s="12"/>
      <c r="G4" s="26" t="s">
        <v>88</v>
      </c>
      <c r="H4" s="26"/>
    </row>
    <row r="5" spans="1:9" x14ac:dyDescent="0.25">
      <c r="A5" s="12"/>
      <c r="B5" s="12"/>
      <c r="C5" s="12"/>
      <c r="D5" s="12"/>
      <c r="E5" s="12"/>
      <c r="F5" s="12"/>
      <c r="G5" s="12"/>
      <c r="H5" s="14"/>
    </row>
    <row r="6" spans="1:9" ht="18.75" customHeight="1" x14ac:dyDescent="0.3">
      <c r="A6" s="27" t="s">
        <v>12</v>
      </c>
      <c r="B6" s="28"/>
      <c r="C6" s="28"/>
      <c r="D6" s="28"/>
      <c r="E6" s="28"/>
      <c r="F6" s="28"/>
      <c r="G6" s="28"/>
      <c r="H6" s="28"/>
    </row>
    <row r="7" spans="1:9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9" s="11" customFormat="1" ht="60" x14ac:dyDescent="0.2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9" s="11" customFormat="1" ht="31.5" x14ac:dyDescent="0.2">
      <c r="A9" s="8">
        <v>1</v>
      </c>
      <c r="B9" s="19">
        <v>24</v>
      </c>
      <c r="C9" s="9" t="s">
        <v>17</v>
      </c>
      <c r="D9" s="10" t="s">
        <v>18</v>
      </c>
      <c r="E9" s="10" t="s">
        <v>19</v>
      </c>
      <c r="F9" s="15" t="s">
        <v>41</v>
      </c>
      <c r="G9" s="16">
        <v>200</v>
      </c>
      <c r="H9" s="9" t="s">
        <v>16</v>
      </c>
      <c r="I9" s="17"/>
    </row>
    <row r="10" spans="1:9" s="11" customFormat="1" ht="31.5" x14ac:dyDescent="0.2">
      <c r="A10" s="8">
        <v>3</v>
      </c>
      <c r="B10" s="8">
        <v>2</v>
      </c>
      <c r="C10" s="9" t="s">
        <v>20</v>
      </c>
      <c r="D10" s="10" t="s">
        <v>45</v>
      </c>
      <c r="E10" s="10" t="s">
        <v>27</v>
      </c>
      <c r="F10" s="10" t="s">
        <v>28</v>
      </c>
      <c r="G10" s="20">
        <f>300+31.86794</f>
        <v>331.86793999999998</v>
      </c>
      <c r="H10" s="9" t="s">
        <v>29</v>
      </c>
    </row>
    <row r="11" spans="1:9" s="11" customFormat="1" ht="31.5" x14ac:dyDescent="0.2">
      <c r="A11" s="8">
        <v>3</v>
      </c>
      <c r="B11" s="8">
        <v>3</v>
      </c>
      <c r="C11" s="9" t="s">
        <v>20</v>
      </c>
      <c r="D11" s="10" t="s">
        <v>46</v>
      </c>
      <c r="E11" s="10" t="s">
        <v>27</v>
      </c>
      <c r="F11" s="10" t="s">
        <v>28</v>
      </c>
      <c r="G11" s="20">
        <f>300+31.90853</f>
        <v>331.90852999999998</v>
      </c>
      <c r="H11" s="9" t="s">
        <v>29</v>
      </c>
    </row>
    <row r="12" spans="1:9" s="11" customFormat="1" ht="31.5" x14ac:dyDescent="0.2">
      <c r="A12" s="8">
        <v>3</v>
      </c>
      <c r="B12" s="8">
        <v>14</v>
      </c>
      <c r="C12" s="9" t="s">
        <v>20</v>
      </c>
      <c r="D12" s="10" t="s">
        <v>47</v>
      </c>
      <c r="E12" s="10" t="s">
        <v>48</v>
      </c>
      <c r="F12" s="10" t="s">
        <v>49</v>
      </c>
      <c r="G12" s="20">
        <f>200-31.86794</f>
        <v>168.13206</v>
      </c>
      <c r="H12" s="9" t="s">
        <v>50</v>
      </c>
    </row>
    <row r="13" spans="1:9" s="11" customFormat="1" ht="31.5" x14ac:dyDescent="0.2">
      <c r="A13" s="8">
        <v>3</v>
      </c>
      <c r="B13" s="8">
        <v>15</v>
      </c>
      <c r="C13" s="9" t="s">
        <v>20</v>
      </c>
      <c r="D13" s="10" t="s">
        <v>51</v>
      </c>
      <c r="E13" s="10" t="s">
        <v>48</v>
      </c>
      <c r="F13" s="10" t="s">
        <v>49</v>
      </c>
      <c r="G13" s="20">
        <f>200-31.90853</f>
        <v>168.09147000000002</v>
      </c>
      <c r="H13" s="9" t="s">
        <v>50</v>
      </c>
    </row>
    <row r="14" spans="1:9" s="11" customFormat="1" ht="31.5" x14ac:dyDescent="0.2">
      <c r="A14" s="8">
        <v>3</v>
      </c>
      <c r="B14" s="8">
        <v>16</v>
      </c>
      <c r="C14" s="9" t="s">
        <v>20</v>
      </c>
      <c r="D14" s="10" t="s">
        <v>52</v>
      </c>
      <c r="E14" s="10" t="s">
        <v>48</v>
      </c>
      <c r="F14" s="10" t="s">
        <v>49</v>
      </c>
      <c r="G14" s="24">
        <f>200-23.547</f>
        <v>176.453</v>
      </c>
      <c r="H14" s="9" t="s">
        <v>50</v>
      </c>
    </row>
    <row r="15" spans="1:9" s="11" customFormat="1" ht="47.25" x14ac:dyDescent="0.2">
      <c r="A15" s="8">
        <v>3</v>
      </c>
      <c r="B15" s="8">
        <v>20</v>
      </c>
      <c r="C15" s="9" t="s">
        <v>20</v>
      </c>
      <c r="D15" s="10" t="s">
        <v>21</v>
      </c>
      <c r="E15" s="15" t="s">
        <v>22</v>
      </c>
      <c r="F15" s="15" t="s">
        <v>32</v>
      </c>
      <c r="G15" s="16">
        <v>117</v>
      </c>
      <c r="H15" s="9" t="s">
        <v>16</v>
      </c>
    </row>
    <row r="16" spans="1:9" s="11" customFormat="1" ht="31.5" x14ac:dyDescent="0.2">
      <c r="A16" s="8">
        <v>3</v>
      </c>
      <c r="B16" s="8">
        <v>21</v>
      </c>
      <c r="C16" s="9" t="s">
        <v>20</v>
      </c>
      <c r="D16" s="10" t="s">
        <v>18</v>
      </c>
      <c r="E16" s="10" t="s">
        <v>19</v>
      </c>
      <c r="F16" s="15" t="s">
        <v>41</v>
      </c>
      <c r="G16" s="16">
        <f>100</f>
        <v>100</v>
      </c>
      <c r="H16" s="9" t="s">
        <v>16</v>
      </c>
    </row>
    <row r="17" spans="1:9" s="11" customFormat="1" ht="47.25" x14ac:dyDescent="0.2">
      <c r="A17" s="8">
        <v>3</v>
      </c>
      <c r="B17" s="8">
        <v>22</v>
      </c>
      <c r="C17" s="9" t="s">
        <v>20</v>
      </c>
      <c r="D17" s="10" t="s">
        <v>21</v>
      </c>
      <c r="E17" s="15" t="s">
        <v>22</v>
      </c>
      <c r="F17" s="15" t="s">
        <v>41</v>
      </c>
      <c r="G17" s="16">
        <v>83</v>
      </c>
      <c r="H17" s="9" t="s">
        <v>16</v>
      </c>
    </row>
    <row r="18" spans="1:9" s="11" customFormat="1" ht="31.5" x14ac:dyDescent="0.2">
      <c r="A18" s="8">
        <v>3</v>
      </c>
      <c r="B18" s="8">
        <v>23</v>
      </c>
      <c r="C18" s="9" t="s">
        <v>20</v>
      </c>
      <c r="D18" s="10" t="s">
        <v>53</v>
      </c>
      <c r="E18" s="15" t="s">
        <v>54</v>
      </c>
      <c r="F18" s="10" t="s">
        <v>55</v>
      </c>
      <c r="G18" s="24">
        <v>23.547000000000001</v>
      </c>
      <c r="H18" s="9" t="s">
        <v>56</v>
      </c>
      <c r="I18" s="17"/>
    </row>
    <row r="19" spans="1:9" s="11" customFormat="1" ht="31.5" x14ac:dyDescent="0.2">
      <c r="A19" s="8">
        <v>4</v>
      </c>
      <c r="B19" s="8">
        <v>9</v>
      </c>
      <c r="C19" s="9" t="s">
        <v>23</v>
      </c>
      <c r="D19" s="10" t="s">
        <v>26</v>
      </c>
      <c r="E19" s="10" t="s">
        <v>27</v>
      </c>
      <c r="F19" s="10" t="s">
        <v>28</v>
      </c>
      <c r="G19" s="16">
        <f>150+30</f>
        <v>180</v>
      </c>
      <c r="H19" s="9" t="s">
        <v>29</v>
      </c>
    </row>
    <row r="20" spans="1:9" s="11" customFormat="1" ht="31.5" x14ac:dyDescent="0.2">
      <c r="A20" s="8">
        <v>4</v>
      </c>
      <c r="B20" s="8">
        <v>15</v>
      </c>
      <c r="C20" s="9" t="s">
        <v>23</v>
      </c>
      <c r="D20" s="10" t="s">
        <v>30</v>
      </c>
      <c r="E20" s="10" t="s">
        <v>31</v>
      </c>
      <c r="F20" s="15" t="s">
        <v>32</v>
      </c>
      <c r="G20" s="20">
        <f>500-58.01932</f>
        <v>441.98068000000001</v>
      </c>
      <c r="H20" s="9" t="s">
        <v>13</v>
      </c>
    </row>
    <row r="21" spans="1:9" ht="31.5" x14ac:dyDescent="0.25">
      <c r="A21" s="8">
        <v>4</v>
      </c>
      <c r="B21" s="8">
        <v>16</v>
      </c>
      <c r="C21" s="9" t="s">
        <v>23</v>
      </c>
      <c r="D21" s="10" t="s">
        <v>18</v>
      </c>
      <c r="E21" s="10" t="s">
        <v>19</v>
      </c>
      <c r="F21" s="15" t="s">
        <v>41</v>
      </c>
      <c r="G21" s="16">
        <v>300</v>
      </c>
      <c r="H21" s="9" t="s">
        <v>16</v>
      </c>
    </row>
    <row r="22" spans="1:9" ht="31.5" x14ac:dyDescent="0.25">
      <c r="A22" s="8">
        <v>4</v>
      </c>
      <c r="B22" s="8">
        <v>17</v>
      </c>
      <c r="C22" s="9" t="s">
        <v>23</v>
      </c>
      <c r="D22" s="10" t="s">
        <v>18</v>
      </c>
      <c r="E22" s="10" t="s">
        <v>33</v>
      </c>
      <c r="F22" s="15" t="s">
        <v>32</v>
      </c>
      <c r="G22" s="20">
        <f>200-35.45703</f>
        <v>164.54297</v>
      </c>
      <c r="H22" s="9" t="s">
        <v>16</v>
      </c>
    </row>
    <row r="23" spans="1:9" ht="63" x14ac:dyDescent="0.25">
      <c r="A23" s="8">
        <v>4</v>
      </c>
      <c r="B23" s="8">
        <v>20</v>
      </c>
      <c r="C23" s="9" t="s">
        <v>23</v>
      </c>
      <c r="D23" s="10" t="s">
        <v>86</v>
      </c>
      <c r="E23" s="10" t="s">
        <v>87</v>
      </c>
      <c r="F23" s="10" t="s">
        <v>37</v>
      </c>
      <c r="G23" s="16">
        <v>100</v>
      </c>
      <c r="H23" s="9" t="s">
        <v>16</v>
      </c>
    </row>
    <row r="24" spans="1:9" ht="31.5" x14ac:dyDescent="0.25">
      <c r="A24" s="8">
        <v>4</v>
      </c>
      <c r="B24" s="8">
        <v>21</v>
      </c>
      <c r="C24" s="9" t="s">
        <v>23</v>
      </c>
      <c r="D24" s="10" t="s">
        <v>36</v>
      </c>
      <c r="E24" s="10" t="s">
        <v>35</v>
      </c>
      <c r="F24" s="10" t="s">
        <v>28</v>
      </c>
      <c r="G24" s="16">
        <v>50</v>
      </c>
      <c r="H24" s="9" t="s">
        <v>16</v>
      </c>
    </row>
    <row r="25" spans="1:9" ht="31.5" x14ac:dyDescent="0.25">
      <c r="A25" s="8">
        <v>4</v>
      </c>
      <c r="B25" s="8">
        <v>22</v>
      </c>
      <c r="C25" s="9" t="s">
        <v>23</v>
      </c>
      <c r="D25" s="10" t="s">
        <v>34</v>
      </c>
      <c r="E25" s="10" t="s">
        <v>35</v>
      </c>
      <c r="F25" s="10" t="s">
        <v>28</v>
      </c>
      <c r="G25" s="16">
        <v>50</v>
      </c>
      <c r="H25" s="9" t="s">
        <v>16</v>
      </c>
    </row>
    <row r="26" spans="1:9" ht="31.5" x14ac:dyDescent="0.25">
      <c r="A26" s="8">
        <v>4</v>
      </c>
      <c r="B26" s="8">
        <v>23</v>
      </c>
      <c r="C26" s="9" t="s">
        <v>23</v>
      </c>
      <c r="D26" s="10" t="s">
        <v>85</v>
      </c>
      <c r="E26" s="10" t="s">
        <v>35</v>
      </c>
      <c r="F26" s="10" t="s">
        <v>28</v>
      </c>
      <c r="G26" s="20">
        <v>33.476349999999996</v>
      </c>
      <c r="H26" s="9" t="s">
        <v>16</v>
      </c>
    </row>
    <row r="27" spans="1:9" ht="47.25" x14ac:dyDescent="0.25">
      <c r="A27" s="8">
        <v>4</v>
      </c>
      <c r="B27" s="8">
        <v>24</v>
      </c>
      <c r="C27" s="9" t="s">
        <v>23</v>
      </c>
      <c r="D27" s="10" t="s">
        <v>89</v>
      </c>
      <c r="E27" s="10" t="s">
        <v>35</v>
      </c>
      <c r="F27" s="10" t="s">
        <v>37</v>
      </c>
      <c r="G27" s="16">
        <v>30</v>
      </c>
      <c r="H27" s="9" t="s">
        <v>16</v>
      </c>
    </row>
    <row r="28" spans="1:9" s="11" customFormat="1" ht="31.5" x14ac:dyDescent="0.2">
      <c r="A28" s="8">
        <v>5</v>
      </c>
      <c r="B28" s="8">
        <v>1</v>
      </c>
      <c r="C28" s="9" t="s">
        <v>14</v>
      </c>
      <c r="D28" s="10" t="s">
        <v>57</v>
      </c>
      <c r="E28" s="10" t="s">
        <v>27</v>
      </c>
      <c r="F28" s="10" t="s">
        <v>28</v>
      </c>
      <c r="G28" s="20">
        <f>1000+430+29.98863</f>
        <v>1459.9886300000001</v>
      </c>
      <c r="H28" s="9" t="s">
        <v>29</v>
      </c>
    </row>
    <row r="29" spans="1:9" s="11" customFormat="1" ht="31.5" x14ac:dyDescent="0.2">
      <c r="A29" s="8">
        <v>5</v>
      </c>
      <c r="B29" s="8">
        <v>9</v>
      </c>
      <c r="C29" s="9" t="s">
        <v>14</v>
      </c>
      <c r="D29" s="10" t="s">
        <v>58</v>
      </c>
      <c r="E29" s="10" t="s">
        <v>59</v>
      </c>
      <c r="F29" s="10" t="s">
        <v>49</v>
      </c>
      <c r="G29" s="24">
        <f>80-10-1.009</f>
        <v>68.991</v>
      </c>
      <c r="H29" s="9" t="s">
        <v>50</v>
      </c>
    </row>
    <row r="30" spans="1:9" s="11" customFormat="1" ht="31.5" x14ac:dyDescent="0.2">
      <c r="A30" s="8">
        <v>5</v>
      </c>
      <c r="B30" s="8">
        <v>10</v>
      </c>
      <c r="C30" s="9" t="s">
        <v>14</v>
      </c>
      <c r="D30" s="10" t="s">
        <v>60</v>
      </c>
      <c r="E30" s="10" t="s">
        <v>61</v>
      </c>
      <c r="F30" s="10" t="s">
        <v>49</v>
      </c>
      <c r="G30" s="20">
        <f>170-27.46963</f>
        <v>142.53037</v>
      </c>
      <c r="H30" s="9" t="s">
        <v>50</v>
      </c>
    </row>
    <row r="31" spans="1:9" s="11" customFormat="1" ht="31.5" x14ac:dyDescent="0.2">
      <c r="A31" s="8">
        <v>5</v>
      </c>
      <c r="B31" s="8">
        <v>11</v>
      </c>
      <c r="C31" s="9" t="s">
        <v>14</v>
      </c>
      <c r="D31" s="10" t="s">
        <v>62</v>
      </c>
      <c r="E31" s="10" t="s">
        <v>48</v>
      </c>
      <c r="F31" s="10" t="s">
        <v>49</v>
      </c>
      <c r="G31" s="25">
        <f>65+10-1.51</f>
        <v>73.489999999999995</v>
      </c>
      <c r="H31" s="9" t="s">
        <v>50</v>
      </c>
    </row>
    <row r="32" spans="1:9" ht="31.5" x14ac:dyDescent="0.25">
      <c r="A32" s="8">
        <v>5</v>
      </c>
      <c r="B32" s="8">
        <v>13</v>
      </c>
      <c r="C32" s="9" t="s">
        <v>14</v>
      </c>
      <c r="D32" s="10" t="s">
        <v>18</v>
      </c>
      <c r="E32" s="10" t="s">
        <v>19</v>
      </c>
      <c r="F32" s="15" t="s">
        <v>41</v>
      </c>
      <c r="G32" s="16">
        <v>100</v>
      </c>
      <c r="H32" s="9" t="s">
        <v>16</v>
      </c>
    </row>
    <row r="33" spans="1:11" ht="47.25" x14ac:dyDescent="0.25">
      <c r="A33" s="8">
        <v>10</v>
      </c>
      <c r="B33" s="8">
        <v>11</v>
      </c>
      <c r="C33" s="9" t="s">
        <v>15</v>
      </c>
      <c r="D33" s="10" t="s">
        <v>43</v>
      </c>
      <c r="E33" s="10" t="s">
        <v>39</v>
      </c>
      <c r="F33" s="10" t="s">
        <v>37</v>
      </c>
      <c r="G33" s="20">
        <f>500-200-96.64872</f>
        <v>203.35128</v>
      </c>
      <c r="H33" s="9" t="s">
        <v>13</v>
      </c>
    </row>
    <row r="34" spans="1:11" ht="31.5" x14ac:dyDescent="0.25">
      <c r="A34" s="8">
        <v>10</v>
      </c>
      <c r="B34" s="8">
        <v>15</v>
      </c>
      <c r="C34" s="9" t="s">
        <v>15</v>
      </c>
      <c r="D34" s="10" t="s">
        <v>24</v>
      </c>
      <c r="E34" s="10" t="s">
        <v>19</v>
      </c>
      <c r="F34" s="15" t="s">
        <v>41</v>
      </c>
      <c r="G34" s="18">
        <v>100</v>
      </c>
      <c r="H34" s="9" t="s">
        <v>16</v>
      </c>
    </row>
    <row r="35" spans="1:11" ht="31.5" x14ac:dyDescent="0.25">
      <c r="A35" s="8">
        <v>10</v>
      </c>
      <c r="B35" s="8">
        <v>16</v>
      </c>
      <c r="C35" s="9" t="s">
        <v>15</v>
      </c>
      <c r="D35" s="10" t="s">
        <v>44</v>
      </c>
      <c r="E35" s="10" t="s">
        <v>35</v>
      </c>
      <c r="F35" s="10" t="s">
        <v>28</v>
      </c>
      <c r="G35" s="21">
        <f>60+96.64872</f>
        <v>156.64872</v>
      </c>
      <c r="H35" s="9" t="s">
        <v>16</v>
      </c>
    </row>
    <row r="36" spans="1:11" s="11" customFormat="1" ht="47.25" x14ac:dyDescent="0.2">
      <c r="A36" s="8">
        <v>11</v>
      </c>
      <c r="B36" s="8">
        <v>1</v>
      </c>
      <c r="C36" s="9" t="s">
        <v>63</v>
      </c>
      <c r="D36" s="10" t="s">
        <v>64</v>
      </c>
      <c r="E36" s="10" t="s">
        <v>65</v>
      </c>
      <c r="F36" s="10" t="s">
        <v>28</v>
      </c>
      <c r="G36" s="16">
        <v>400</v>
      </c>
      <c r="H36" s="9" t="s">
        <v>29</v>
      </c>
      <c r="I36" s="22"/>
      <c r="K36" s="23"/>
    </row>
    <row r="37" spans="1:11" s="11" customFormat="1" ht="63" x14ac:dyDescent="0.2">
      <c r="A37" s="8">
        <v>12</v>
      </c>
      <c r="B37" s="8">
        <v>14</v>
      </c>
      <c r="C37" s="9" t="s">
        <v>66</v>
      </c>
      <c r="D37" s="10" t="s">
        <v>67</v>
      </c>
      <c r="E37" s="10" t="s">
        <v>68</v>
      </c>
      <c r="F37" s="10" t="s">
        <v>49</v>
      </c>
      <c r="G37" s="24">
        <f>100-12.785</f>
        <v>87.215000000000003</v>
      </c>
      <c r="H37" s="9" t="s">
        <v>50</v>
      </c>
      <c r="I37" s="22"/>
      <c r="K37" s="23"/>
    </row>
    <row r="38" spans="1:11" s="11" customFormat="1" ht="78.75" x14ac:dyDescent="0.2">
      <c r="A38" s="8">
        <v>12</v>
      </c>
      <c r="B38" s="8">
        <v>15</v>
      </c>
      <c r="C38" s="9" t="s">
        <v>66</v>
      </c>
      <c r="D38" s="10" t="s">
        <v>69</v>
      </c>
      <c r="E38" s="10" t="s">
        <v>70</v>
      </c>
      <c r="F38" s="10" t="s">
        <v>49</v>
      </c>
      <c r="G38" s="24">
        <f>125-15.388</f>
        <v>109.61199999999999</v>
      </c>
      <c r="H38" s="9" t="s">
        <v>50</v>
      </c>
      <c r="I38" s="22"/>
      <c r="K38" s="23"/>
    </row>
    <row r="39" spans="1:11" s="11" customFormat="1" ht="78.75" x14ac:dyDescent="0.2">
      <c r="A39" s="8">
        <v>12</v>
      </c>
      <c r="B39" s="8">
        <v>17</v>
      </c>
      <c r="C39" s="9" t="s">
        <v>66</v>
      </c>
      <c r="D39" s="10" t="s">
        <v>71</v>
      </c>
      <c r="E39" s="10" t="s">
        <v>72</v>
      </c>
      <c r="F39" s="10" t="s">
        <v>49</v>
      </c>
      <c r="G39" s="24">
        <f>100-12.558</f>
        <v>87.442000000000007</v>
      </c>
      <c r="H39" s="9" t="s">
        <v>50</v>
      </c>
      <c r="I39" s="22"/>
      <c r="K39" s="23"/>
    </row>
    <row r="40" spans="1:11" s="11" customFormat="1" ht="47.25" x14ac:dyDescent="0.2">
      <c r="A40" s="8">
        <v>12</v>
      </c>
      <c r="B40" s="8">
        <v>24</v>
      </c>
      <c r="C40" s="9" t="s">
        <v>66</v>
      </c>
      <c r="D40" s="10" t="s">
        <v>73</v>
      </c>
      <c r="E40" s="10" t="s">
        <v>74</v>
      </c>
      <c r="F40" s="10" t="s">
        <v>37</v>
      </c>
      <c r="G40" s="24">
        <f>90+21.108</f>
        <v>111.108</v>
      </c>
      <c r="H40" s="9" t="s">
        <v>56</v>
      </c>
      <c r="I40" s="22"/>
      <c r="K40" s="23"/>
    </row>
    <row r="41" spans="1:11" s="11" customFormat="1" ht="47.25" x14ac:dyDescent="0.2">
      <c r="A41" s="8">
        <v>12</v>
      </c>
      <c r="B41" s="8">
        <v>28</v>
      </c>
      <c r="C41" s="9" t="s">
        <v>66</v>
      </c>
      <c r="D41" s="10" t="s">
        <v>75</v>
      </c>
      <c r="E41" s="10" t="s">
        <v>76</v>
      </c>
      <c r="F41" s="10" t="s">
        <v>49</v>
      </c>
      <c r="G41" s="25">
        <f>90-10.64</f>
        <v>79.36</v>
      </c>
      <c r="H41" s="9" t="s">
        <v>50</v>
      </c>
      <c r="I41" s="22"/>
      <c r="K41" s="23"/>
    </row>
    <row r="42" spans="1:11" s="11" customFormat="1" ht="31.5" x14ac:dyDescent="0.2">
      <c r="A42" s="8">
        <v>12</v>
      </c>
      <c r="B42" s="8">
        <v>29</v>
      </c>
      <c r="C42" s="9" t="s">
        <v>66</v>
      </c>
      <c r="D42" s="10" t="s">
        <v>77</v>
      </c>
      <c r="E42" s="10" t="s">
        <v>78</v>
      </c>
      <c r="F42" s="10" t="s">
        <v>55</v>
      </c>
      <c r="G42" s="16">
        <v>50</v>
      </c>
      <c r="H42" s="9" t="s">
        <v>29</v>
      </c>
      <c r="I42" s="22"/>
      <c r="K42" s="23"/>
    </row>
    <row r="43" spans="1:11" s="11" customFormat="1" ht="31.5" x14ac:dyDescent="0.2">
      <c r="A43" s="8">
        <v>12</v>
      </c>
      <c r="B43" s="8">
        <v>30</v>
      </c>
      <c r="C43" s="9" t="s">
        <v>66</v>
      </c>
      <c r="D43" s="10" t="s">
        <v>79</v>
      </c>
      <c r="E43" s="10" t="s">
        <v>35</v>
      </c>
      <c r="F43" s="10" t="s">
        <v>28</v>
      </c>
      <c r="G43" s="24">
        <v>51.371000000000002</v>
      </c>
      <c r="H43" s="9" t="s">
        <v>56</v>
      </c>
      <c r="I43" s="22"/>
      <c r="K43" s="23"/>
    </row>
    <row r="44" spans="1:11" ht="31.5" x14ac:dyDescent="0.25">
      <c r="A44" s="8">
        <v>14</v>
      </c>
      <c r="B44" s="8">
        <v>25</v>
      </c>
      <c r="C44" s="9" t="s">
        <v>25</v>
      </c>
      <c r="D44" s="10" t="s">
        <v>18</v>
      </c>
      <c r="E44" s="10" t="s">
        <v>19</v>
      </c>
      <c r="F44" s="15" t="s">
        <v>41</v>
      </c>
      <c r="G44" s="16">
        <v>150</v>
      </c>
      <c r="H44" s="9" t="s">
        <v>16</v>
      </c>
    </row>
    <row r="45" spans="1:11" ht="31.5" x14ac:dyDescent="0.25">
      <c r="A45" s="8">
        <v>15</v>
      </c>
      <c r="B45" s="8">
        <v>3</v>
      </c>
      <c r="C45" s="9" t="s">
        <v>42</v>
      </c>
      <c r="D45" s="10" t="s">
        <v>80</v>
      </c>
      <c r="E45" s="10" t="s">
        <v>35</v>
      </c>
      <c r="F45" s="10" t="s">
        <v>28</v>
      </c>
      <c r="G45" s="20">
        <f>100+74.09055</f>
        <v>174.09055000000001</v>
      </c>
      <c r="H45" s="9" t="s">
        <v>29</v>
      </c>
    </row>
    <row r="46" spans="1:11" ht="31.5" x14ac:dyDescent="0.25">
      <c r="A46" s="8">
        <v>15</v>
      </c>
      <c r="B46" s="8">
        <v>19</v>
      </c>
      <c r="C46" s="9" t="s">
        <v>42</v>
      </c>
      <c r="D46" s="10" t="s">
        <v>81</v>
      </c>
      <c r="E46" s="10" t="s">
        <v>48</v>
      </c>
      <c r="F46" s="10" t="s">
        <v>49</v>
      </c>
      <c r="G46" s="20">
        <f>150-24.31811</f>
        <v>125.68189</v>
      </c>
      <c r="H46" s="9" t="s">
        <v>50</v>
      </c>
    </row>
    <row r="47" spans="1:11" ht="31.5" x14ac:dyDescent="0.25">
      <c r="A47" s="8">
        <v>15</v>
      </c>
      <c r="B47" s="8">
        <v>20</v>
      </c>
      <c r="C47" s="9" t="s">
        <v>42</v>
      </c>
      <c r="D47" s="10" t="s">
        <v>82</v>
      </c>
      <c r="E47" s="10" t="s">
        <v>48</v>
      </c>
      <c r="F47" s="10" t="s">
        <v>49</v>
      </c>
      <c r="G47" s="20">
        <f>100-30.59244</f>
        <v>69.407560000000004</v>
      </c>
      <c r="H47" s="9" t="s">
        <v>50</v>
      </c>
    </row>
    <row r="48" spans="1:11" ht="47.25" x14ac:dyDescent="0.25">
      <c r="A48" s="8">
        <v>15</v>
      </c>
      <c r="B48" s="8">
        <v>21</v>
      </c>
      <c r="C48" s="9" t="s">
        <v>42</v>
      </c>
      <c r="D48" s="10" t="s">
        <v>38</v>
      </c>
      <c r="E48" s="10" t="s">
        <v>39</v>
      </c>
      <c r="F48" s="10" t="s">
        <v>37</v>
      </c>
      <c r="G48" s="20">
        <f>250-64.08284</f>
        <v>185.91716</v>
      </c>
      <c r="H48" s="9" t="s">
        <v>13</v>
      </c>
    </row>
    <row r="49" spans="1:8" ht="31.5" x14ac:dyDescent="0.25">
      <c r="A49" s="8">
        <v>15</v>
      </c>
      <c r="B49" s="8">
        <v>22</v>
      </c>
      <c r="C49" s="9" t="s">
        <v>42</v>
      </c>
      <c r="D49" s="10" t="s">
        <v>83</v>
      </c>
      <c r="E49" s="10" t="s">
        <v>84</v>
      </c>
      <c r="F49" s="10" t="s">
        <v>49</v>
      </c>
      <c r="G49" s="25">
        <f>50-19.18</f>
        <v>30.82</v>
      </c>
      <c r="H49" s="9" t="s">
        <v>50</v>
      </c>
    </row>
    <row r="50" spans="1:8" ht="31.5" x14ac:dyDescent="0.25">
      <c r="A50" s="8">
        <v>15</v>
      </c>
      <c r="B50" s="8">
        <v>23</v>
      </c>
      <c r="C50" s="9" t="s">
        <v>42</v>
      </c>
      <c r="D50" s="10" t="s">
        <v>18</v>
      </c>
      <c r="E50" s="10" t="s">
        <v>40</v>
      </c>
      <c r="F50" s="10" t="s">
        <v>32</v>
      </c>
      <c r="G50" s="20">
        <f>300-33.86223</f>
        <v>266.13776999999999</v>
      </c>
      <c r="H50" s="9" t="s">
        <v>13</v>
      </c>
    </row>
    <row r="51" spans="1:8" ht="31.5" x14ac:dyDescent="0.25">
      <c r="A51" s="8">
        <v>15</v>
      </c>
      <c r="B51" s="8">
        <v>24</v>
      </c>
      <c r="C51" s="9" t="s">
        <v>42</v>
      </c>
      <c r="D51" s="10" t="s">
        <v>18</v>
      </c>
      <c r="E51" s="10" t="s">
        <v>19</v>
      </c>
      <c r="F51" s="15" t="s">
        <v>41</v>
      </c>
      <c r="G51" s="21">
        <v>97.945070000000001</v>
      </c>
      <c r="H51" s="9" t="s">
        <v>16</v>
      </c>
    </row>
  </sheetData>
  <mergeCells count="5">
    <mergeCell ref="G1:H1"/>
    <mergeCell ref="G2:H2"/>
    <mergeCell ref="G3:H3"/>
    <mergeCell ref="G4:H4"/>
    <mergeCell ref="A6:H6"/>
  </mergeCells>
  <pageMargins left="0.39370078740157483" right="0.39370078740157483" top="0.74803149606299213" bottom="0.74803149606299213" header="0.31496062992125984" footer="0.31496062992125984"/>
  <pageSetup paperSize="9" scale="75" fitToHeight="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M6MW3T5FJAUW-171-5334</_dlc_DocId>
    <_dlc_DocIdUrl xmlns="7187eedf-3377-40a1-9d0c-8b31896174b9">
      <Url>http://portal.ivgoradm.ru/IGD/_layouts/DocIdRedir.aspx?ID=M6MW3T5FJAUW-171-5334</Url>
      <Description>M6MW3T5FJAUW-171-5334</Description>
    </_dlc_DocIdUrl>
  </documentManagement>
</p:properties>
</file>

<file path=customXml/itemProps1.xml><?xml version="1.0" encoding="utf-8"?>
<ds:datastoreItem xmlns:ds="http://schemas.openxmlformats.org/officeDocument/2006/customXml" ds:itemID="{55F98412-E131-4012-9CD8-D0328EE5D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04FF1-691D-4D30-8640-33E84F41A09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7D856E0-FA9D-43C4-B293-10614976A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02CCBF5-9413-49C6-96BB-22AAE4D90865}">
  <ds:schemaRefs>
    <ds:schemaRef ds:uri="7187eedf-3377-40a1-9d0c-8b31896174b9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2019-10-30T11:00:33Z</cp:lastPrinted>
  <dcterms:created xsi:type="dcterms:W3CDTF">2017-03-09T05:35:12Z</dcterms:created>
  <dcterms:modified xsi:type="dcterms:W3CDTF">2019-11-01T07:17:10Z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6c551c67-2570-4e77-8ca9-59589e17af75</vt:lpwstr>
  </property>
</Properties>
</file>