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4.OAP_ПРОПАГАНДА БДД\Итоги работы\2018\12_2018\"/>
    </mc:Choice>
  </mc:AlternateContent>
  <bookViews>
    <workbookView xWindow="0" yWindow="0" windowWidth="28800" windowHeight="12585" activeTab="3"/>
  </bookViews>
  <sheets>
    <sheet name="Область" sheetId="1" r:id="rId1"/>
    <sheet name="Водители" sheetId="2" r:id="rId2"/>
    <sheet name="Пешеходы" sheetId="3" r:id="rId3"/>
    <sheet name="Дети" sheetId="4" r:id="rId4"/>
    <sheet name="Виды" sheetId="5" r:id="rId5"/>
    <sheet name="Места" sheetId="6" r:id="rId6"/>
    <sheet name="Скрывшиеся" sheetId="7" r:id="rId7"/>
    <sheet name="адмпрактика" sheetId="8" r:id="rId8"/>
    <sheet name="Участие" sheetId="9" r:id="rId9"/>
  </sheets>
  <definedNames>
    <definedName name="JR_PAGE_ANCHOR_0_1" localSheetId="4">#REF!</definedName>
    <definedName name="JR_PAGE_ANCHOR_0_1" localSheetId="1">#REF!</definedName>
    <definedName name="JR_PAGE_ANCHOR_0_1" localSheetId="3">#REF!</definedName>
    <definedName name="JR_PAGE_ANCHOR_0_1" localSheetId="5">#REF!</definedName>
    <definedName name="JR_PAGE_ANCHOR_0_1" localSheetId="0">#REF!</definedName>
    <definedName name="JR_PAGE_ANCHOR_0_1" localSheetId="2">#REF!</definedName>
    <definedName name="JR_PAGE_ANCHOR_0_1" localSheetId="6">#REF!</definedName>
    <definedName name="_xlnm.Print_Area" localSheetId="7">адмпрактика!$A$1:$BR$23</definedName>
    <definedName name="_xlnm.Print_Area" localSheetId="4">Виды!$A$1:$CT$34</definedName>
    <definedName name="_xlnm.Print_Area" localSheetId="1">Водители!$A$1:$DI$34</definedName>
    <definedName name="_xlnm.Print_Area" localSheetId="3">Дети!$A$1:$EG$34</definedName>
    <definedName name="_xlnm.Print_Area" localSheetId="5">Места!$A$1:$DJ$34</definedName>
    <definedName name="_xlnm.Print_Area" localSheetId="0">Область!$A$1:$BO$34</definedName>
    <definedName name="_xlnm.Print_Area" localSheetId="2">Пешеходы!$A$1:$BH$34</definedName>
    <definedName name="_xlnm.Print_Area" localSheetId="6">Скрывшиеся!$A$1:$BF$34</definedName>
    <definedName name="_xlnm.Print_Area" localSheetId="8">Участие!$A$1:$BM$54</definedName>
    <definedName name="_xlnm.Print_Area">#REF!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54" i="9" l="1"/>
  <c r="BG54" i="9"/>
  <c r="BA54" i="9"/>
  <c r="AU54" i="9"/>
  <c r="AQ54" i="9"/>
  <c r="AK54" i="9"/>
  <c r="AH54" i="9"/>
  <c r="X54" i="9"/>
  <c r="AE54" i="9"/>
  <c r="T54" i="9"/>
  <c r="AA54" i="9"/>
  <c r="AB54" i="9" s="1"/>
  <c r="Z54" i="9"/>
  <c r="U54" i="9"/>
  <c r="V54" i="9" s="1"/>
  <c r="N54" i="9"/>
  <c r="M54" i="9"/>
  <c r="O54" i="9" s="1"/>
  <c r="Q54" i="9"/>
  <c r="P54" i="9"/>
  <c r="R54" i="9" s="1"/>
  <c r="F54" i="9"/>
  <c r="BM53" i="9"/>
  <c r="BJ53" i="9"/>
  <c r="BD53" i="9"/>
  <c r="BA53" i="9"/>
  <c r="AA53" i="9"/>
  <c r="AQ53" i="9"/>
  <c r="AN53" i="9"/>
  <c r="AK53" i="9"/>
  <c r="Z53" i="9"/>
  <c r="W53" i="9"/>
  <c r="AE53" i="9"/>
  <c r="AB53" i="9"/>
  <c r="T53" i="9"/>
  <c r="N53" i="9"/>
  <c r="G53" i="9"/>
  <c r="F53" i="9"/>
  <c r="H53" i="9" s="1"/>
  <c r="BJ52" i="9"/>
  <c r="BG52" i="9"/>
  <c r="BD52" i="9"/>
  <c r="AX52" i="9"/>
  <c r="AU52" i="9"/>
  <c r="AQ52" i="9"/>
  <c r="AN52" i="9"/>
  <c r="AK52" i="9"/>
  <c r="Z52" i="9"/>
  <c r="AA52" i="9"/>
  <c r="AB52" i="9" s="1"/>
  <c r="W52" i="9"/>
  <c r="U52" i="9"/>
  <c r="P52" i="9"/>
  <c r="N52" i="9"/>
  <c r="M52" i="9"/>
  <c r="Q52" i="9"/>
  <c r="G52" i="9"/>
  <c r="F52" i="9"/>
  <c r="H52" i="9" s="1"/>
  <c r="BM51" i="9"/>
  <c r="BJ51" i="9"/>
  <c r="BG51" i="9"/>
  <c r="BD51" i="9"/>
  <c r="BA51" i="9"/>
  <c r="AX51" i="9"/>
  <c r="W51" i="9"/>
  <c r="T51" i="9"/>
  <c r="AQ51" i="9"/>
  <c r="AN51" i="9"/>
  <c r="Z51" i="9"/>
  <c r="AH51" i="9"/>
  <c r="AE51" i="9"/>
  <c r="Y51" i="9"/>
  <c r="X51" i="9"/>
  <c r="U51" i="9"/>
  <c r="R51" i="9"/>
  <c r="O51" i="9"/>
  <c r="N51" i="9"/>
  <c r="M51" i="9"/>
  <c r="Q51" i="9"/>
  <c r="P51" i="9"/>
  <c r="G51" i="9"/>
  <c r="F51" i="9"/>
  <c r="H51" i="9" s="1"/>
  <c r="BM50" i="9"/>
  <c r="BJ50" i="9"/>
  <c r="BG50" i="9"/>
  <c r="BD50" i="9"/>
  <c r="Z50" i="9"/>
  <c r="AX50" i="9"/>
  <c r="W50" i="9"/>
  <c r="AU50" i="9"/>
  <c r="AQ50" i="9"/>
  <c r="AK50" i="9"/>
  <c r="T50" i="9"/>
  <c r="AA50" i="9"/>
  <c r="AB50" i="9" s="1"/>
  <c r="Q50" i="9"/>
  <c r="M50" i="9"/>
  <c r="P50" i="9"/>
  <c r="G50" i="9"/>
  <c r="F50" i="9"/>
  <c r="H50" i="9" s="1"/>
  <c r="BM49" i="9"/>
  <c r="BJ49" i="9"/>
  <c r="BD49" i="9"/>
  <c r="BA49" i="9"/>
  <c r="X49" i="9"/>
  <c r="AU49" i="9"/>
  <c r="AQ49" i="9"/>
  <c r="AN49" i="9"/>
  <c r="AK49" i="9"/>
  <c r="Z49" i="9"/>
  <c r="AE49" i="9"/>
  <c r="AB49" i="9"/>
  <c r="AA49" i="9"/>
  <c r="W49" i="9"/>
  <c r="Y49" i="9" s="1"/>
  <c r="U49" i="9"/>
  <c r="V49" i="9" s="1"/>
  <c r="T49" i="9"/>
  <c r="N49" i="9"/>
  <c r="P49" i="9"/>
  <c r="M49" i="9"/>
  <c r="O49" i="9" s="1"/>
  <c r="Q49" i="9"/>
  <c r="G49" i="9"/>
  <c r="F49" i="9"/>
  <c r="H49" i="9" s="1"/>
  <c r="BM48" i="9"/>
  <c r="BJ48" i="9"/>
  <c r="BG48" i="9"/>
  <c r="BD48" i="9"/>
  <c r="AX48" i="9"/>
  <c r="AU48" i="9"/>
  <c r="AQ48" i="9"/>
  <c r="AH48" i="9"/>
  <c r="X48" i="9"/>
  <c r="U48" i="9"/>
  <c r="V48" i="9" s="1"/>
  <c r="T48" i="9"/>
  <c r="N48" i="9"/>
  <c r="M48" i="9"/>
  <c r="O48" i="9" s="1"/>
  <c r="Q48" i="9"/>
  <c r="P48" i="9"/>
  <c r="BM47" i="9"/>
  <c r="BG47" i="9"/>
  <c r="BD47" i="9"/>
  <c r="BA47" i="9"/>
  <c r="AX47" i="9"/>
  <c r="AQ47" i="9"/>
  <c r="AN47" i="9"/>
  <c r="AK47" i="9"/>
  <c r="Z47" i="9"/>
  <c r="AH47" i="9"/>
  <c r="AA47" i="9"/>
  <c r="AB47" i="9" s="1"/>
  <c r="X47" i="9"/>
  <c r="Y47" i="9" s="1"/>
  <c r="W47" i="9"/>
  <c r="P47" i="9"/>
  <c r="O47" i="9"/>
  <c r="N47" i="9"/>
  <c r="M47" i="9"/>
  <c r="G47" i="9"/>
  <c r="F47" i="9"/>
  <c r="H47" i="9" s="1"/>
  <c r="BJ46" i="9"/>
  <c r="BG46" i="9"/>
  <c r="BD46" i="9"/>
  <c r="BA46" i="9"/>
  <c r="AX46" i="9"/>
  <c r="W46" i="9"/>
  <c r="AU46" i="9"/>
  <c r="AQ46" i="9"/>
  <c r="AN46" i="9"/>
  <c r="AK46" i="9"/>
  <c r="AH46" i="9"/>
  <c r="X46" i="9"/>
  <c r="U46" i="9"/>
  <c r="V46" i="9" s="1"/>
  <c r="T46" i="9"/>
  <c r="AA46" i="9"/>
  <c r="Z46" i="9"/>
  <c r="Y46" i="9"/>
  <c r="R46" i="9"/>
  <c r="P46" i="9"/>
  <c r="N46" i="9"/>
  <c r="M46" i="9"/>
  <c r="Q46" i="9"/>
  <c r="F46" i="9"/>
  <c r="BM45" i="9"/>
  <c r="BJ45" i="9"/>
  <c r="BD45" i="9"/>
  <c r="AA45" i="9"/>
  <c r="AB45" i="9" s="1"/>
  <c r="AQ45" i="9"/>
  <c r="AN45" i="9"/>
  <c r="AK45" i="9"/>
  <c r="Z45" i="9"/>
  <c r="AE45" i="9"/>
  <c r="X45" i="9"/>
  <c r="T45" i="9"/>
  <c r="P45" i="9"/>
  <c r="R45" i="9" s="1"/>
  <c r="N45" i="9"/>
  <c r="G45" i="9"/>
  <c r="Q45" i="9"/>
  <c r="F45" i="9"/>
  <c r="H45" i="9" s="1"/>
  <c r="BM44" i="9"/>
  <c r="BJ44" i="9"/>
  <c r="BG44" i="9"/>
  <c r="BD44" i="9"/>
  <c r="AX44" i="9"/>
  <c r="AU44" i="9"/>
  <c r="AN44" i="9"/>
  <c r="AK44" i="9"/>
  <c r="AE44" i="9"/>
  <c r="T44" i="9"/>
  <c r="AA44" i="9"/>
  <c r="Z44" i="9"/>
  <c r="W44" i="9"/>
  <c r="U44" i="9"/>
  <c r="V44" i="9" s="1"/>
  <c r="Q44" i="9"/>
  <c r="P44" i="9"/>
  <c r="N44" i="9"/>
  <c r="M44" i="9"/>
  <c r="G44" i="9"/>
  <c r="F44" i="9"/>
  <c r="H44" i="9" s="1"/>
  <c r="BM43" i="9"/>
  <c r="BJ43" i="9"/>
  <c r="BD43" i="9"/>
  <c r="BA43" i="9"/>
  <c r="AX43" i="9"/>
  <c r="X43" i="9"/>
  <c r="Y43" i="9" s="1"/>
  <c r="T43" i="9"/>
  <c r="V43" i="9" s="1"/>
  <c r="AQ43" i="9"/>
  <c r="AN43" i="9"/>
  <c r="AH43" i="9"/>
  <c r="AE43" i="9"/>
  <c r="U43" i="9"/>
  <c r="AA43" i="9"/>
  <c r="Z43" i="9"/>
  <c r="W43" i="9"/>
  <c r="N43" i="9"/>
  <c r="Q43" i="9"/>
  <c r="F43" i="9"/>
  <c r="BM42" i="9"/>
  <c r="BJ42" i="9"/>
  <c r="BG42" i="9"/>
  <c r="BA42" i="9"/>
  <c r="AX42" i="9"/>
  <c r="AU42" i="9"/>
  <c r="AQ42" i="9"/>
  <c r="AN42" i="9"/>
  <c r="W42" i="9"/>
  <c r="AE42" i="9"/>
  <c r="Z42" i="9"/>
  <c r="X42" i="9"/>
  <c r="Y42" i="9" s="1"/>
  <c r="T42" i="9"/>
  <c r="N42" i="9"/>
  <c r="M42" i="9"/>
  <c r="O42" i="9" s="1"/>
  <c r="Q42" i="9"/>
  <c r="P42" i="9"/>
  <c r="BM41" i="9"/>
  <c r="BG41" i="9"/>
  <c r="BD41" i="9"/>
  <c r="AX41" i="9"/>
  <c r="T41" i="9"/>
  <c r="V41" i="9" s="1"/>
  <c r="AQ41" i="9"/>
  <c r="AN41" i="9"/>
  <c r="Z41" i="9"/>
  <c r="AH41" i="9"/>
  <c r="AE41" i="9"/>
  <c r="U41" i="9"/>
  <c r="AA41" i="9"/>
  <c r="AB41" i="9" s="1"/>
  <c r="W41" i="9"/>
  <c r="Q41" i="9"/>
  <c r="N41" i="9"/>
  <c r="M41" i="9"/>
  <c r="O41" i="9" s="1"/>
  <c r="G41" i="9"/>
  <c r="F41" i="9"/>
  <c r="H41" i="9" s="1"/>
  <c r="BM40" i="9"/>
  <c r="BJ40" i="9"/>
  <c r="BG40" i="9"/>
  <c r="BD40" i="9"/>
  <c r="BA40" i="9"/>
  <c r="AX40" i="9"/>
  <c r="AU40" i="9"/>
  <c r="AN40" i="9"/>
  <c r="AK40" i="9"/>
  <c r="AA40" i="9"/>
  <c r="W40" i="9"/>
  <c r="AE40" i="9"/>
  <c r="Z40" i="9"/>
  <c r="AB40" i="9" s="1"/>
  <c r="U40" i="9"/>
  <c r="V40" i="9" s="1"/>
  <c r="T40" i="9"/>
  <c r="H40" i="9"/>
  <c r="BM39" i="9"/>
  <c r="BG39" i="9"/>
  <c r="BD39" i="9"/>
  <c r="AX39" i="9"/>
  <c r="T39" i="9"/>
  <c r="AQ39" i="9"/>
  <c r="AN39" i="9"/>
  <c r="Z39" i="9"/>
  <c r="AH39" i="9"/>
  <c r="AE39" i="9"/>
  <c r="U39" i="9"/>
  <c r="AB39" i="9"/>
  <c r="AA39" i="9"/>
  <c r="V39" i="9"/>
  <c r="Q39" i="9"/>
  <c r="N39" i="9"/>
  <c r="M39" i="9"/>
  <c r="O39" i="9" s="1"/>
  <c r="P39" i="9"/>
  <c r="R39" i="9" s="1"/>
  <c r="G39" i="9"/>
  <c r="F39" i="9"/>
  <c r="H39" i="9" s="1"/>
  <c r="BM38" i="9"/>
  <c r="BJ38" i="9"/>
  <c r="BG38" i="9"/>
  <c r="BA38" i="9"/>
  <c r="AX38" i="9"/>
  <c r="AU38" i="9"/>
  <c r="AN38" i="9"/>
  <c r="AA38" i="9"/>
  <c r="AB38" i="9" s="1"/>
  <c r="W38" i="9"/>
  <c r="AE38" i="9"/>
  <c r="Z38" i="9"/>
  <c r="T38" i="9"/>
  <c r="P38" i="9"/>
  <c r="R38" i="9" s="1"/>
  <c r="N38" i="9"/>
  <c r="M38" i="9"/>
  <c r="O38" i="9" s="1"/>
  <c r="Q38" i="9"/>
  <c r="F38" i="9"/>
  <c r="BM37" i="9"/>
  <c r="BG37" i="9"/>
  <c r="BD37" i="9"/>
  <c r="BA37" i="9"/>
  <c r="AU37" i="9"/>
  <c r="AQ37" i="9"/>
  <c r="AH37" i="9"/>
  <c r="Z37" i="9"/>
  <c r="X37" i="9"/>
  <c r="T37" i="9"/>
  <c r="N37" i="9"/>
  <c r="M37" i="9"/>
  <c r="O37" i="9" s="1"/>
  <c r="G37" i="9"/>
  <c r="Q37" i="9"/>
  <c r="R37" i="9" s="1"/>
  <c r="P37" i="9"/>
  <c r="F37" i="9"/>
  <c r="H37" i="9" s="1"/>
  <c r="BM36" i="9"/>
  <c r="BJ36" i="9"/>
  <c r="BG36" i="9"/>
  <c r="BA36" i="9"/>
  <c r="AX36" i="9"/>
  <c r="AU36" i="9"/>
  <c r="AN36" i="9"/>
  <c r="AK36" i="9"/>
  <c r="AA36" i="9"/>
  <c r="X36" i="9"/>
  <c r="Y36" i="9" s="1"/>
  <c r="W36" i="9"/>
  <c r="T36" i="9"/>
  <c r="U36" i="9"/>
  <c r="V36" i="9" s="1"/>
  <c r="P36" i="9"/>
  <c r="M36" i="9"/>
  <c r="Q36" i="9"/>
  <c r="G36" i="9"/>
  <c r="H36" i="9" s="1"/>
  <c r="F36" i="9"/>
  <c r="BM35" i="9"/>
  <c r="BG35" i="9"/>
  <c r="BD35" i="9"/>
  <c r="BA35" i="9"/>
  <c r="W35" i="9"/>
  <c r="AU35" i="9"/>
  <c r="AQ35" i="9"/>
  <c r="AN35" i="9"/>
  <c r="AH35" i="9"/>
  <c r="U35" i="9"/>
  <c r="AA35" i="9"/>
  <c r="Z35" i="9"/>
  <c r="X35" i="9"/>
  <c r="Y35" i="9" s="1"/>
  <c r="N35" i="9"/>
  <c r="H35" i="9"/>
  <c r="BJ34" i="9"/>
  <c r="BG34" i="9"/>
  <c r="BD34" i="9"/>
  <c r="AX34" i="9"/>
  <c r="AU34" i="9"/>
  <c r="AQ34" i="9"/>
  <c r="AN34" i="9"/>
  <c r="AK34" i="9"/>
  <c r="Z34" i="9"/>
  <c r="T34" i="9"/>
  <c r="AA34" i="9"/>
  <c r="W34" i="9"/>
  <c r="U34" i="9"/>
  <c r="V34" i="9" s="1"/>
  <c r="P34" i="9"/>
  <c r="N34" i="9"/>
  <c r="M34" i="9"/>
  <c r="Q34" i="9"/>
  <c r="G34" i="9"/>
  <c r="F34" i="9"/>
  <c r="H34" i="9" s="1"/>
  <c r="BM33" i="9"/>
  <c r="BJ33" i="9"/>
  <c r="BG33" i="9"/>
  <c r="BD33" i="9"/>
  <c r="BA33" i="9"/>
  <c r="AX33" i="9"/>
  <c r="W33" i="9"/>
  <c r="T33" i="9"/>
  <c r="AQ33" i="9"/>
  <c r="AN33" i="9"/>
  <c r="Z33" i="9"/>
  <c r="AH33" i="9"/>
  <c r="AE33" i="9"/>
  <c r="X33" i="9"/>
  <c r="Y33" i="9" s="1"/>
  <c r="U33" i="9"/>
  <c r="N33" i="9"/>
  <c r="O33" i="9" s="1"/>
  <c r="M33" i="9"/>
  <c r="Q33" i="9"/>
  <c r="R33" i="9" s="1"/>
  <c r="P33" i="9"/>
  <c r="G33" i="9"/>
  <c r="F33" i="9"/>
  <c r="H33" i="9" s="1"/>
  <c r="BM32" i="9"/>
  <c r="BJ32" i="9"/>
  <c r="BG32" i="9"/>
  <c r="BD32" i="9"/>
  <c r="Z32" i="9"/>
  <c r="AX32" i="9"/>
  <c r="W32" i="9"/>
  <c r="Y32" i="9" s="1"/>
  <c r="AU32" i="9"/>
  <c r="AQ32" i="9"/>
  <c r="AK32" i="9"/>
  <c r="X32" i="9"/>
  <c r="T32" i="9"/>
  <c r="AA32" i="9"/>
  <c r="AB32" i="9" s="1"/>
  <c r="Q32" i="9"/>
  <c r="M32" i="9"/>
  <c r="P32" i="9"/>
  <c r="R32" i="9" s="1"/>
  <c r="G32" i="9"/>
  <c r="F32" i="9"/>
  <c r="H32" i="9" s="1"/>
  <c r="BM30" i="9"/>
  <c r="BJ30" i="9"/>
  <c r="BD30" i="9"/>
  <c r="BA30" i="9"/>
  <c r="X30" i="9"/>
  <c r="AU30" i="9"/>
  <c r="AQ30" i="9"/>
  <c r="AN30" i="9"/>
  <c r="AK30" i="9"/>
  <c r="Z30" i="9"/>
  <c r="W30" i="9"/>
  <c r="Y30" i="9" s="1"/>
  <c r="AE30" i="9"/>
  <c r="AB30" i="9"/>
  <c r="AA30" i="9"/>
  <c r="U30" i="9"/>
  <c r="V30" i="9" s="1"/>
  <c r="T30" i="9"/>
  <c r="N30" i="9"/>
  <c r="P30" i="9"/>
  <c r="R30" i="9" s="1"/>
  <c r="M30" i="9"/>
  <c r="O30" i="9" s="1"/>
  <c r="Q30" i="9"/>
  <c r="G30" i="9"/>
  <c r="F30" i="9"/>
  <c r="H30" i="9" s="1"/>
  <c r="BH9" i="9"/>
  <c r="BG28" i="9"/>
  <c r="BD28" i="9"/>
  <c r="AU28" i="9"/>
  <c r="AQ28" i="9"/>
  <c r="AH28" i="9"/>
  <c r="U28" i="9"/>
  <c r="V28" i="9" s="1"/>
  <c r="X28" i="9"/>
  <c r="T28" i="9"/>
  <c r="Q28" i="9"/>
  <c r="M28" i="9"/>
  <c r="P28" i="9"/>
  <c r="R28" i="9" s="1"/>
  <c r="G28" i="9"/>
  <c r="BM26" i="9"/>
  <c r="BG26" i="9"/>
  <c r="BD26" i="9"/>
  <c r="BA26" i="9"/>
  <c r="AX26" i="9"/>
  <c r="T26" i="9"/>
  <c r="V26" i="9" s="1"/>
  <c r="AQ26" i="9"/>
  <c r="AN26" i="9"/>
  <c r="Z26" i="9"/>
  <c r="AH26" i="9"/>
  <c r="AE26" i="9"/>
  <c r="U26" i="9"/>
  <c r="AA26" i="9"/>
  <c r="AB26" i="9" s="1"/>
  <c r="W26" i="9"/>
  <c r="Q26" i="9"/>
  <c r="N26" i="9"/>
  <c r="M26" i="9"/>
  <c r="O26" i="9" s="1"/>
  <c r="G26" i="9"/>
  <c r="F26" i="9"/>
  <c r="H26" i="9" s="1"/>
  <c r="BM25" i="9"/>
  <c r="BJ25" i="9"/>
  <c r="BG25" i="9"/>
  <c r="BA25" i="9"/>
  <c r="AX25" i="9"/>
  <c r="AU25" i="9"/>
  <c r="AN25" i="9"/>
  <c r="AA25" i="9"/>
  <c r="AB25" i="9" s="1"/>
  <c r="AH25" i="9"/>
  <c r="W25" i="9"/>
  <c r="AE25" i="9"/>
  <c r="Z25" i="9"/>
  <c r="T25" i="9"/>
  <c r="N25" i="9"/>
  <c r="M25" i="9"/>
  <c r="O25" i="9" s="1"/>
  <c r="Q25" i="9"/>
  <c r="P25" i="9"/>
  <c r="BM24" i="9"/>
  <c r="BG24" i="9"/>
  <c r="BD24" i="9"/>
  <c r="BA24" i="9"/>
  <c r="Z24" i="9"/>
  <c r="AU24" i="9"/>
  <c r="AQ24" i="9"/>
  <c r="AN24" i="9"/>
  <c r="AK24" i="9"/>
  <c r="AH24" i="9"/>
  <c r="U24" i="9"/>
  <c r="V24" i="9" s="1"/>
  <c r="X24" i="9"/>
  <c r="W24" i="9"/>
  <c r="T24" i="9"/>
  <c r="Q24" i="9"/>
  <c r="N24" i="9"/>
  <c r="M24" i="9"/>
  <c r="P24" i="9"/>
  <c r="R24" i="9" s="1"/>
  <c r="G24" i="9"/>
  <c r="F24" i="9"/>
  <c r="BM23" i="9"/>
  <c r="BJ23" i="9"/>
  <c r="BG23" i="9"/>
  <c r="BA23" i="9"/>
  <c r="AX23" i="9"/>
  <c r="AU23" i="9"/>
  <c r="AN23" i="9"/>
  <c r="AA23" i="9"/>
  <c r="AB23" i="9" s="1"/>
  <c r="AH23" i="9"/>
  <c r="W23" i="9"/>
  <c r="T23" i="9"/>
  <c r="Z23" i="9"/>
  <c r="U23" i="9"/>
  <c r="P23" i="9"/>
  <c r="R23" i="9" s="1"/>
  <c r="N23" i="9"/>
  <c r="M23" i="9"/>
  <c r="O23" i="9" s="1"/>
  <c r="Q23" i="9"/>
  <c r="F23" i="9"/>
  <c r="BM21" i="9"/>
  <c r="BG21" i="9"/>
  <c r="BD21" i="9"/>
  <c r="AA21" i="9"/>
  <c r="AB21" i="9" s="1"/>
  <c r="W21" i="9"/>
  <c r="AU21" i="9"/>
  <c r="AQ21" i="9"/>
  <c r="AN21" i="9"/>
  <c r="AH21" i="9"/>
  <c r="U21" i="9"/>
  <c r="V21" i="9" s="1"/>
  <c r="Z21" i="9"/>
  <c r="X21" i="9"/>
  <c r="T21" i="9"/>
  <c r="N21" i="9"/>
  <c r="M21" i="9"/>
  <c r="Q21" i="9"/>
  <c r="P21" i="9"/>
  <c r="R21" i="9" s="1"/>
  <c r="G21" i="9"/>
  <c r="F21" i="9"/>
  <c r="BM20" i="9"/>
  <c r="BJ20" i="9"/>
  <c r="BG20" i="9"/>
  <c r="BD20" i="9"/>
  <c r="Z20" i="9"/>
  <c r="AB20" i="9" s="1"/>
  <c r="AX20" i="9"/>
  <c r="AU20" i="9"/>
  <c r="AN20" i="9"/>
  <c r="AK20" i="9"/>
  <c r="AA20" i="9"/>
  <c r="AH20" i="9"/>
  <c r="W20" i="9"/>
  <c r="T20" i="9"/>
  <c r="Q20" i="9"/>
  <c r="P20" i="9"/>
  <c r="R20" i="9" s="1"/>
  <c r="M20" i="9"/>
  <c r="G20" i="9"/>
  <c r="F20" i="9"/>
  <c r="H20" i="9" s="1"/>
  <c r="BM19" i="9"/>
  <c r="BJ19" i="9"/>
  <c r="BG19" i="9"/>
  <c r="BD19" i="9"/>
  <c r="BA19" i="9"/>
  <c r="W19" i="9"/>
  <c r="AU19" i="9"/>
  <c r="AQ19" i="9"/>
  <c r="AN19" i="9"/>
  <c r="AH19" i="9"/>
  <c r="U19" i="9"/>
  <c r="V19" i="9" s="1"/>
  <c r="AA19" i="9"/>
  <c r="AB19" i="9" s="1"/>
  <c r="Z19" i="9"/>
  <c r="T19" i="9"/>
  <c r="N19" i="9"/>
  <c r="M19" i="9"/>
  <c r="O19" i="9" s="1"/>
  <c r="Q19" i="9"/>
  <c r="G19" i="9"/>
  <c r="F19" i="9"/>
  <c r="H19" i="9" s="1"/>
  <c r="BM18" i="9"/>
  <c r="BJ18" i="9"/>
  <c r="BG18" i="9"/>
  <c r="BE9" i="9"/>
  <c r="BA18" i="9"/>
  <c r="AX18" i="9"/>
  <c r="AU18" i="9"/>
  <c r="AQ18" i="9"/>
  <c r="AN18" i="9"/>
  <c r="AA18" i="9"/>
  <c r="AB18" i="9" s="1"/>
  <c r="AH18" i="9"/>
  <c r="W18" i="9"/>
  <c r="AC9" i="9"/>
  <c r="AC7" i="9" s="1"/>
  <c r="Z18" i="9"/>
  <c r="X18" i="9"/>
  <c r="Y18" i="9" s="1"/>
  <c r="L9" i="9"/>
  <c r="L7" i="9" s="1"/>
  <c r="M18" i="9"/>
  <c r="P18" i="9"/>
  <c r="G18" i="9"/>
  <c r="BM17" i="9"/>
  <c r="BG17" i="9"/>
  <c r="BD17" i="9"/>
  <c r="BA17" i="9"/>
  <c r="AX17" i="9"/>
  <c r="T17" i="9"/>
  <c r="V17" i="9" s="1"/>
  <c r="AQ17" i="9"/>
  <c r="AN17" i="9"/>
  <c r="Z17" i="9"/>
  <c r="AH17" i="9"/>
  <c r="AE17" i="9"/>
  <c r="U17" i="9"/>
  <c r="AA17" i="9"/>
  <c r="AB17" i="9" s="1"/>
  <c r="W17" i="9"/>
  <c r="Q17" i="9"/>
  <c r="K9" i="9"/>
  <c r="M17" i="9"/>
  <c r="C9" i="9"/>
  <c r="B9" i="9"/>
  <c r="BM16" i="9"/>
  <c r="BJ16" i="9"/>
  <c r="BF9" i="9"/>
  <c r="BA16" i="9"/>
  <c r="AX16" i="9"/>
  <c r="AU16" i="9"/>
  <c r="AS9" i="9"/>
  <c r="AO9" i="9"/>
  <c r="AN16" i="9"/>
  <c r="AA16" i="9"/>
  <c r="AH16" i="9"/>
  <c r="W16" i="9"/>
  <c r="AE16" i="9"/>
  <c r="Z16" i="9"/>
  <c r="T16" i="9"/>
  <c r="N16" i="9"/>
  <c r="M16" i="9"/>
  <c r="O16" i="9" s="1"/>
  <c r="Q16" i="9"/>
  <c r="P16" i="9"/>
  <c r="BM15" i="9"/>
  <c r="BG15" i="9"/>
  <c r="BD15" i="9"/>
  <c r="BA15" i="9"/>
  <c r="Z15" i="9"/>
  <c r="AU15" i="9"/>
  <c r="AQ15" i="9"/>
  <c r="AN15" i="9"/>
  <c r="AK15" i="9"/>
  <c r="AH15" i="9"/>
  <c r="U15" i="9"/>
  <c r="V15" i="9" s="1"/>
  <c r="X15" i="9"/>
  <c r="W15" i="9"/>
  <c r="T15" i="9"/>
  <c r="Q15" i="9"/>
  <c r="N15" i="9"/>
  <c r="M15" i="9"/>
  <c r="P15" i="9"/>
  <c r="R15" i="9" s="1"/>
  <c r="G15" i="9"/>
  <c r="F15" i="9"/>
  <c r="BM14" i="9"/>
  <c r="BJ14" i="9"/>
  <c r="BG14" i="9"/>
  <c r="BA14" i="9"/>
  <c r="AX14" i="9"/>
  <c r="AU14" i="9"/>
  <c r="AN14" i="9"/>
  <c r="AA14" i="9"/>
  <c r="AB14" i="9" s="1"/>
  <c r="AH14" i="9"/>
  <c r="W14" i="9"/>
  <c r="T14" i="9"/>
  <c r="Z14" i="9"/>
  <c r="U14" i="9"/>
  <c r="P14" i="9"/>
  <c r="R14" i="9" s="1"/>
  <c r="N14" i="9"/>
  <c r="M14" i="9"/>
  <c r="O14" i="9" s="1"/>
  <c r="Q14" i="9"/>
  <c r="F14" i="9"/>
  <c r="BM13" i="9"/>
  <c r="BH8" i="9"/>
  <c r="BH7" i="9" s="1"/>
  <c r="BG13" i="9"/>
  <c r="BD13" i="9"/>
  <c r="AA13" i="9"/>
  <c r="AB13" i="9" s="1"/>
  <c r="W13" i="9"/>
  <c r="AU13" i="9"/>
  <c r="AQ13" i="9"/>
  <c r="AN13" i="9"/>
  <c r="AH13" i="9"/>
  <c r="U13" i="9"/>
  <c r="V13" i="9" s="1"/>
  <c r="Z13" i="9"/>
  <c r="X13" i="9"/>
  <c r="T13" i="9"/>
  <c r="N13" i="9"/>
  <c r="I8" i="9"/>
  <c r="Q13" i="9"/>
  <c r="P13" i="9"/>
  <c r="R13" i="9" s="1"/>
  <c r="G13" i="9"/>
  <c r="F13" i="9"/>
  <c r="BM12" i="9"/>
  <c r="BJ12" i="9"/>
  <c r="BF8" i="9"/>
  <c r="BD12" i="9"/>
  <c r="Z12" i="9"/>
  <c r="AB12" i="9" s="1"/>
  <c r="AX12" i="9"/>
  <c r="AU12" i="9"/>
  <c r="AO8" i="9"/>
  <c r="AN12" i="9"/>
  <c r="AK12" i="9"/>
  <c r="AA12" i="9"/>
  <c r="AG8" i="9"/>
  <c r="W12" i="9"/>
  <c r="AC8" i="9"/>
  <c r="L8" i="9"/>
  <c r="P12" i="9"/>
  <c r="M12" i="9"/>
  <c r="G12" i="9"/>
  <c r="D8" i="9"/>
  <c r="F12" i="9"/>
  <c r="H12" i="9" s="1"/>
  <c r="BM11" i="9"/>
  <c r="BJ11" i="9"/>
  <c r="BG11" i="9"/>
  <c r="BD11" i="9"/>
  <c r="BA11" i="9"/>
  <c r="AY8" i="9"/>
  <c r="W11" i="9"/>
  <c r="AU11" i="9"/>
  <c r="AQ11" i="9"/>
  <c r="AM8" i="9"/>
  <c r="AH11" i="9"/>
  <c r="U11" i="9"/>
  <c r="AA11" i="9"/>
  <c r="AB11" i="9" s="1"/>
  <c r="Z11" i="9"/>
  <c r="T11" i="9"/>
  <c r="K8" i="9"/>
  <c r="J8" i="9"/>
  <c r="M11" i="9"/>
  <c r="Q11" i="9"/>
  <c r="G11" i="9"/>
  <c r="F11" i="9"/>
  <c r="H11" i="9" s="1"/>
  <c r="BB9" i="9"/>
  <c r="AW9" i="9"/>
  <c r="AP9" i="9"/>
  <c r="AF9" i="9"/>
  <c r="I9" i="9"/>
  <c r="M9" i="9" s="1"/>
  <c r="D9" i="9"/>
  <c r="BL8" i="9"/>
  <c r="BK8" i="9"/>
  <c r="BE8" i="9"/>
  <c r="BG8" i="9" s="1"/>
  <c r="AZ8" i="9"/>
  <c r="AI8" i="9"/>
  <c r="AD8" i="9"/>
  <c r="C8" i="9"/>
  <c r="C7" i="9" s="1"/>
  <c r="B8" i="9"/>
  <c r="B7" i="9" s="1"/>
  <c r="BL6" i="9"/>
  <c r="BK6" i="9"/>
  <c r="BI6" i="9"/>
  <c r="BH6" i="9"/>
  <c r="BC6" i="9"/>
  <c r="BB6" i="9"/>
  <c r="AZ6" i="9"/>
  <c r="AY6" i="9"/>
  <c r="AW6" i="9"/>
  <c r="AV6" i="9"/>
  <c r="AT6" i="9"/>
  <c r="AS6" i="9"/>
  <c r="AP6" i="9"/>
  <c r="AO6" i="9"/>
  <c r="AM6" i="9"/>
  <c r="AL6" i="9"/>
  <c r="AJ6" i="9"/>
  <c r="AI6" i="9"/>
  <c r="AG6" i="9"/>
  <c r="AF6" i="9"/>
  <c r="AD6" i="9"/>
  <c r="AC6" i="9"/>
  <c r="AA6" i="9"/>
  <c r="Z6" i="9"/>
  <c r="X6" i="9"/>
  <c r="W6" i="9"/>
  <c r="U6" i="9"/>
  <c r="T6" i="9"/>
  <c r="Q6" i="9"/>
  <c r="P6" i="9"/>
  <c r="J6" i="9"/>
  <c r="I6" i="9"/>
  <c r="G6" i="9"/>
  <c r="N6" i="9" s="1"/>
  <c r="E6" i="9"/>
  <c r="L6" i="9" s="1"/>
  <c r="BF6" i="9" s="1"/>
  <c r="D6" i="9"/>
  <c r="AR2" i="9"/>
  <c r="S2" i="9"/>
  <c r="A2" i="9"/>
  <c r="AR1" i="9"/>
  <c r="S1" i="9"/>
  <c r="BF7" i="9" l="1"/>
  <c r="BG9" i="9"/>
  <c r="O9" i="9"/>
  <c r="O20" i="9"/>
  <c r="BK7" i="9"/>
  <c r="O11" i="9"/>
  <c r="AO7" i="9"/>
  <c r="J7" i="9"/>
  <c r="N7" i="9" s="1"/>
  <c r="N8" i="9"/>
  <c r="Z8" i="9"/>
  <c r="W8" i="9"/>
  <c r="R12" i="9"/>
  <c r="V14" i="9"/>
  <c r="O17" i="9"/>
  <c r="V23" i="9"/>
  <c r="O32" i="9"/>
  <c r="O36" i="9"/>
  <c r="P9" i="9"/>
  <c r="R9" i="9" s="1"/>
  <c r="K7" i="9"/>
  <c r="H13" i="9"/>
  <c r="I7" i="9"/>
  <c r="M7" i="9" s="1"/>
  <c r="O7" i="9" s="1"/>
  <c r="M8" i="9"/>
  <c r="O8" i="9" s="1"/>
  <c r="H15" i="9"/>
  <c r="O15" i="9"/>
  <c r="R16" i="9"/>
  <c r="G9" i="9"/>
  <c r="H21" i="9"/>
  <c r="O21" i="9"/>
  <c r="H24" i="9"/>
  <c r="O24" i="9"/>
  <c r="R25" i="9"/>
  <c r="H46" i="9"/>
  <c r="R50" i="9"/>
  <c r="AI7" i="9"/>
  <c r="AZ7" i="9"/>
  <c r="AQ9" i="9"/>
  <c r="N11" i="9"/>
  <c r="U8" i="9"/>
  <c r="M13" i="9"/>
  <c r="O13" i="9" s="1"/>
  <c r="Y13" i="9"/>
  <c r="F9" i="9"/>
  <c r="F17" i="9"/>
  <c r="H17" i="9" s="1"/>
  <c r="Q18" i="9"/>
  <c r="R18" i="9" s="1"/>
  <c r="Y21" i="9"/>
  <c r="AX28" i="9"/>
  <c r="W28" i="9"/>
  <c r="W9" i="9" s="1"/>
  <c r="AV9" i="9"/>
  <c r="AX9" i="9" s="1"/>
  <c r="AB34" i="9"/>
  <c r="AK37" i="9"/>
  <c r="AA37" i="9"/>
  <c r="AB37" i="9" s="1"/>
  <c r="R42" i="9"/>
  <c r="X52" i="9"/>
  <c r="Y52" i="9" s="1"/>
  <c r="AH52" i="9"/>
  <c r="BE7" i="9"/>
  <c r="AE8" i="9"/>
  <c r="AJ8" i="9"/>
  <c r="AP8" i="9"/>
  <c r="AV8" i="9"/>
  <c r="BA8" i="9"/>
  <c r="BL7" i="9"/>
  <c r="E9" i="9"/>
  <c r="Q9" i="9" s="1"/>
  <c r="AG9" i="9"/>
  <c r="AL9" i="9"/>
  <c r="BC9" i="9"/>
  <c r="BD9" i="9" s="1"/>
  <c r="BI9" i="9"/>
  <c r="BJ9" i="9" s="1"/>
  <c r="V11" i="9"/>
  <c r="AE11" i="9"/>
  <c r="AN11" i="9"/>
  <c r="AX11" i="9"/>
  <c r="Q12" i="9"/>
  <c r="X12" i="9"/>
  <c r="Y12" i="9" s="1"/>
  <c r="AH12" i="9"/>
  <c r="AQ12" i="9"/>
  <c r="BA13" i="9"/>
  <c r="BJ13" i="9"/>
  <c r="G14" i="9"/>
  <c r="H14" i="9" s="1"/>
  <c r="AK14" i="9"/>
  <c r="BD14" i="9"/>
  <c r="Y15" i="9"/>
  <c r="U16" i="9"/>
  <c r="AA9" i="9"/>
  <c r="BG16" i="9"/>
  <c r="G17" i="9"/>
  <c r="AK17" i="9"/>
  <c r="T18" i="9"/>
  <c r="T9" i="9" s="1"/>
  <c r="AE18" i="9"/>
  <c r="AE19" i="9"/>
  <c r="AX19" i="9"/>
  <c r="X20" i="9"/>
  <c r="Y20" i="9" s="1"/>
  <c r="AQ20" i="9"/>
  <c r="BA21" i="9"/>
  <c r="BJ21" i="9"/>
  <c r="G23" i="9"/>
  <c r="H23" i="9" s="1"/>
  <c r="AK23" i="9"/>
  <c r="BD23" i="9"/>
  <c r="Y24" i="9"/>
  <c r="U25" i="9"/>
  <c r="V25" i="9" s="1"/>
  <c r="AK26" i="9"/>
  <c r="AE28" i="9"/>
  <c r="AI9" i="9"/>
  <c r="AN28" i="9"/>
  <c r="AM9" i="9"/>
  <c r="AN9" i="9" s="1"/>
  <c r="BM28" i="9"/>
  <c r="BL9" i="9"/>
  <c r="AK33" i="9"/>
  <c r="O34" i="9"/>
  <c r="X34" i="9"/>
  <c r="Y34" i="9" s="1"/>
  <c r="AH34" i="9"/>
  <c r="AE35" i="9"/>
  <c r="AX35" i="9"/>
  <c r="AH36" i="9"/>
  <c r="AQ36" i="9"/>
  <c r="BJ37" i="9"/>
  <c r="H38" i="9"/>
  <c r="G38" i="9"/>
  <c r="AK38" i="9"/>
  <c r="BD38" i="9"/>
  <c r="W39" i="9"/>
  <c r="AH40" i="9"/>
  <c r="X40" i="9"/>
  <c r="Y40" i="9" s="1"/>
  <c r="X41" i="9"/>
  <c r="Y41" i="9" s="1"/>
  <c r="AA42" i="9"/>
  <c r="AB42" i="9" s="1"/>
  <c r="AK42" i="9"/>
  <c r="AB43" i="9"/>
  <c r="AB44" i="9"/>
  <c r="AQ44" i="9"/>
  <c r="AU45" i="9"/>
  <c r="U45" i="9"/>
  <c r="V45" i="9" s="1"/>
  <c r="X50" i="9"/>
  <c r="Y50" i="9" s="1"/>
  <c r="AH50" i="9"/>
  <c r="T52" i="9"/>
  <c r="V52" i="9" s="1"/>
  <c r="AE52" i="9"/>
  <c r="AH53" i="9"/>
  <c r="X53" i="9"/>
  <c r="Y53" i="9" s="1"/>
  <c r="AX53" i="9"/>
  <c r="K6" i="9"/>
  <c r="BE6" i="9" s="1"/>
  <c r="F6" i="9"/>
  <c r="M6" i="9" s="1"/>
  <c r="E8" i="9"/>
  <c r="AA8" i="9"/>
  <c r="AF8" i="9"/>
  <c r="AF7" i="9" s="1"/>
  <c r="AL8" i="9"/>
  <c r="AN8" i="9" s="1"/>
  <c r="AW8" i="9"/>
  <c r="BC8" i="9"/>
  <c r="BM8" i="9"/>
  <c r="AT9" i="9"/>
  <c r="AU9" i="9" s="1"/>
  <c r="AY9" i="9"/>
  <c r="AY7" i="9" s="1"/>
  <c r="AK11" i="9"/>
  <c r="P8" i="9"/>
  <c r="T12" i="9"/>
  <c r="T8" i="9" s="1"/>
  <c r="T7" i="9" s="1"/>
  <c r="AE12" i="9"/>
  <c r="BA12" i="9"/>
  <c r="AE13" i="9"/>
  <c r="AX13" i="9"/>
  <c r="X14" i="9"/>
  <c r="Y14" i="9" s="1"/>
  <c r="AQ14" i="9"/>
  <c r="BJ15" i="9"/>
  <c r="F16" i="9"/>
  <c r="G16" i="9"/>
  <c r="AB16" i="9"/>
  <c r="AK16" i="9"/>
  <c r="BD16" i="9"/>
  <c r="P17" i="9"/>
  <c r="R17" i="9" s="1"/>
  <c r="X17" i="9"/>
  <c r="Y17" i="9" s="1"/>
  <c r="AU17" i="9"/>
  <c r="N18" i="9"/>
  <c r="O18" i="9" s="1"/>
  <c r="U18" i="9"/>
  <c r="V18" i="9" s="1"/>
  <c r="AK19" i="9"/>
  <c r="AE20" i="9"/>
  <c r="BA20" i="9"/>
  <c r="AE21" i="9"/>
  <c r="AX21" i="9"/>
  <c r="X23" i="9"/>
  <c r="Y23" i="9" s="1"/>
  <c r="AQ23" i="9"/>
  <c r="BJ24" i="9"/>
  <c r="F25" i="9"/>
  <c r="H25" i="9" s="1"/>
  <c r="G25" i="9"/>
  <c r="AK25" i="9"/>
  <c r="BD25" i="9"/>
  <c r="P26" i="9"/>
  <c r="R26" i="9" s="1"/>
  <c r="X26" i="9"/>
  <c r="Y26" i="9" s="1"/>
  <c r="AU26" i="9"/>
  <c r="N28" i="9"/>
  <c r="O28" i="9" s="1"/>
  <c r="Z28" i="9"/>
  <c r="BG30" i="9"/>
  <c r="AH32" i="9"/>
  <c r="BA32" i="9"/>
  <c r="AA33" i="9"/>
  <c r="AB33" i="9" s="1"/>
  <c r="R34" i="9"/>
  <c r="T35" i="9"/>
  <c r="V35" i="9" s="1"/>
  <c r="AB35" i="9"/>
  <c r="N36" i="9"/>
  <c r="R36" i="9"/>
  <c r="W37" i="9"/>
  <c r="AN37" i="9"/>
  <c r="U38" i="9"/>
  <c r="V38" i="9" s="1"/>
  <c r="AH38" i="9"/>
  <c r="X38" i="9"/>
  <c r="Y38" i="9" s="1"/>
  <c r="X39" i="9"/>
  <c r="Y39" i="9" s="1"/>
  <c r="AK41" i="9"/>
  <c r="AU41" i="9"/>
  <c r="BA41" i="9"/>
  <c r="BA45" i="9"/>
  <c r="AE46" i="9"/>
  <c r="T47" i="9"/>
  <c r="AE47" i="9"/>
  <c r="AN48" i="9"/>
  <c r="P53" i="9"/>
  <c r="R53" i="9" s="1"/>
  <c r="D7" i="9"/>
  <c r="P7" i="9" s="1"/>
  <c r="F8" i="9"/>
  <c r="AS8" i="9"/>
  <c r="AS7" i="9" s="1"/>
  <c r="BI8" i="9"/>
  <c r="AD9" i="9"/>
  <c r="AE9" i="9" s="1"/>
  <c r="AJ9" i="9"/>
  <c r="AK9" i="9" s="1"/>
  <c r="BK9" i="9"/>
  <c r="P11" i="9"/>
  <c r="R11" i="9" s="1"/>
  <c r="X11" i="9"/>
  <c r="N12" i="9"/>
  <c r="O12" i="9" s="1"/>
  <c r="U12" i="9"/>
  <c r="AT8" i="9"/>
  <c r="BB8" i="9"/>
  <c r="BB7" i="9" s="1"/>
  <c r="BG12" i="9"/>
  <c r="AK13" i="9"/>
  <c r="AE14" i="9"/>
  <c r="AA15" i="9"/>
  <c r="AB15" i="9" s="1"/>
  <c r="AE15" i="9"/>
  <c r="AX15" i="9"/>
  <c r="X16" i="9"/>
  <c r="AQ16" i="9"/>
  <c r="J9" i="9"/>
  <c r="N9" i="9" s="1"/>
  <c r="N17" i="9"/>
  <c r="BJ17" i="9"/>
  <c r="F18" i="9"/>
  <c r="H18" i="9" s="1"/>
  <c r="AK18" i="9"/>
  <c r="BD18" i="9"/>
  <c r="P19" i="9"/>
  <c r="R19" i="9" s="1"/>
  <c r="X19" i="9"/>
  <c r="Y19" i="9" s="1"/>
  <c r="N20" i="9"/>
  <c r="U20" i="9"/>
  <c r="V20" i="9" s="1"/>
  <c r="AK21" i="9"/>
  <c r="AE23" i="9"/>
  <c r="AA24" i="9"/>
  <c r="AB24" i="9" s="1"/>
  <c r="AE24" i="9"/>
  <c r="AX24" i="9"/>
  <c r="X25" i="9"/>
  <c r="Y25" i="9" s="1"/>
  <c r="AQ25" i="9"/>
  <c r="BJ26" i="9"/>
  <c r="F28" i="9"/>
  <c r="H28" i="9" s="1"/>
  <c r="AK28" i="9"/>
  <c r="BA28" i="9"/>
  <c r="AA28" i="9"/>
  <c r="AZ9" i="9"/>
  <c r="BJ28" i="9"/>
  <c r="AX30" i="9"/>
  <c r="N32" i="9"/>
  <c r="AE32" i="9"/>
  <c r="U32" i="9"/>
  <c r="V32" i="9" s="1"/>
  <c r="V33" i="9"/>
  <c r="AE34" i="9"/>
  <c r="BM34" i="9"/>
  <c r="BJ35" i="9"/>
  <c r="Z36" i="9"/>
  <c r="AB36" i="9" s="1"/>
  <c r="BD36" i="9"/>
  <c r="Y37" i="9"/>
  <c r="U37" i="9"/>
  <c r="V37" i="9" s="1"/>
  <c r="AE37" i="9"/>
  <c r="AK39" i="9"/>
  <c r="AU39" i="9"/>
  <c r="BA39" i="9"/>
  <c r="P41" i="9"/>
  <c r="R41" i="9" s="1"/>
  <c r="G42" i="9"/>
  <c r="U42" i="9"/>
  <c r="V42" i="9" s="1"/>
  <c r="AH42" i="9"/>
  <c r="G43" i="9"/>
  <c r="H43" i="9" s="1"/>
  <c r="M43" i="9"/>
  <c r="O43" i="9" s="1"/>
  <c r="BG43" i="9"/>
  <c r="W45" i="9"/>
  <c r="Y45" i="9" s="1"/>
  <c r="O46" i="9"/>
  <c r="R48" i="9"/>
  <c r="W48" i="9"/>
  <c r="Y48" i="9" s="1"/>
  <c r="AE48" i="9"/>
  <c r="AK48" i="9"/>
  <c r="Z48" i="9"/>
  <c r="R49" i="9"/>
  <c r="AK51" i="9"/>
  <c r="AA51" i="9"/>
  <c r="AB51" i="9" s="1"/>
  <c r="O52" i="9"/>
  <c r="W54" i="9"/>
  <c r="Y54" i="9" s="1"/>
  <c r="AX54" i="9"/>
  <c r="AK43" i="9"/>
  <c r="O44" i="9"/>
  <c r="X44" i="9"/>
  <c r="Y44" i="9" s="1"/>
  <c r="AH44" i="9"/>
  <c r="AH45" i="9"/>
  <c r="AX45" i="9"/>
  <c r="AB46" i="9"/>
  <c r="AU47" i="9"/>
  <c r="BJ47" i="9"/>
  <c r="F48" i="9"/>
  <c r="BG49" i="9"/>
  <c r="BA50" i="9"/>
  <c r="R52" i="9"/>
  <c r="M53" i="9"/>
  <c r="O53" i="9" s="1"/>
  <c r="AH30" i="9"/>
  <c r="AN32" i="9"/>
  <c r="AU33" i="9"/>
  <c r="BA34" i="9"/>
  <c r="AK35" i="9"/>
  <c r="AE36" i="9"/>
  <c r="AX37" i="9"/>
  <c r="AQ38" i="9"/>
  <c r="BJ39" i="9"/>
  <c r="AQ40" i="9"/>
  <c r="BJ41" i="9"/>
  <c r="F42" i="9"/>
  <c r="H42" i="9" s="1"/>
  <c r="BD42" i="9"/>
  <c r="P43" i="9"/>
  <c r="R43" i="9" s="1"/>
  <c r="R44" i="9"/>
  <c r="M45" i="9"/>
  <c r="O45" i="9" s="1"/>
  <c r="U47" i="9"/>
  <c r="V47" i="9" s="1"/>
  <c r="G48" i="9"/>
  <c r="BA48" i="9"/>
  <c r="AA48" i="9"/>
  <c r="AB48" i="9" s="1"/>
  <c r="AX49" i="9"/>
  <c r="N50" i="9"/>
  <c r="O50" i="9" s="1"/>
  <c r="AE50" i="9"/>
  <c r="U50" i="9"/>
  <c r="V50" i="9" s="1"/>
  <c r="V51" i="9"/>
  <c r="BM52" i="9"/>
  <c r="Q53" i="9"/>
  <c r="AU53" i="9"/>
  <c r="U53" i="9"/>
  <c r="V53" i="9" s="1"/>
  <c r="AN54" i="9"/>
  <c r="BD54" i="9"/>
  <c r="AU43" i="9"/>
  <c r="BA44" i="9"/>
  <c r="BG45" i="9"/>
  <c r="G46" i="9"/>
  <c r="BM46" i="9"/>
  <c r="Q47" i="9"/>
  <c r="R47" i="9" s="1"/>
  <c r="AH49" i="9"/>
  <c r="AN50" i="9"/>
  <c r="AU51" i="9"/>
  <c r="BA52" i="9"/>
  <c r="BG53" i="9"/>
  <c r="G54" i="9"/>
  <c r="H54" i="9" s="1"/>
  <c r="BM54" i="9"/>
  <c r="BJ8" i="9" l="1"/>
  <c r="BI7" i="9"/>
  <c r="BJ7" i="9" s="1"/>
  <c r="AV7" i="9"/>
  <c r="V8" i="9"/>
  <c r="Y28" i="9"/>
  <c r="BG7" i="9"/>
  <c r="H48" i="9"/>
  <c r="AB28" i="9"/>
  <c r="V12" i="9"/>
  <c r="R8" i="9"/>
  <c r="BM9" i="9"/>
  <c r="AP7" i="9"/>
  <c r="AQ7" i="9" s="1"/>
  <c r="AQ8" i="9"/>
  <c r="H9" i="9"/>
  <c r="F7" i="9"/>
  <c r="AH8" i="9"/>
  <c r="AD7" i="9"/>
  <c r="AE7" i="9" s="1"/>
  <c r="Y11" i="9"/>
  <c r="X8" i="9"/>
  <c r="AX8" i="9"/>
  <c r="AW7" i="9"/>
  <c r="Q8" i="9"/>
  <c r="G8" i="9"/>
  <c r="E7" i="9"/>
  <c r="BA7" i="9"/>
  <c r="BA9" i="9"/>
  <c r="X9" i="9"/>
  <c r="Y9" i="9" s="1"/>
  <c r="Y16" i="9"/>
  <c r="AT7" i="9"/>
  <c r="AU7" i="9" s="1"/>
  <c r="AU8" i="9"/>
  <c r="H16" i="9"/>
  <c r="AL7" i="9"/>
  <c r="AH9" i="9"/>
  <c r="AG7" i="9"/>
  <c r="AH7" i="9" s="1"/>
  <c r="W7" i="9"/>
  <c r="H8" i="9"/>
  <c r="Z9" i="9"/>
  <c r="AB9" i="9" s="1"/>
  <c r="BD8" i="9"/>
  <c r="BC7" i="9"/>
  <c r="BD7" i="9" s="1"/>
  <c r="AA7" i="9"/>
  <c r="AB8" i="9"/>
  <c r="V16" i="9"/>
  <c r="U9" i="9"/>
  <c r="V9" i="9" s="1"/>
  <c r="BM7" i="9"/>
  <c r="AK8" i="9"/>
  <c r="AJ7" i="9"/>
  <c r="AK7" i="9" s="1"/>
  <c r="AM7" i="9"/>
  <c r="Q7" i="9" l="1"/>
  <c r="R7" i="9" s="1"/>
  <c r="G7" i="9"/>
  <c r="AN7" i="9"/>
  <c r="Z7" i="9"/>
  <c r="AB7" i="9" s="1"/>
  <c r="Y8" i="9"/>
  <c r="X7" i="9"/>
  <c r="Y7" i="9" s="1"/>
  <c r="AX7" i="9"/>
  <c r="H7" i="9"/>
  <c r="U7" i="9"/>
  <c r="V7" i="9" s="1"/>
  <c r="BR23" i="8" l="1"/>
  <c r="BO23" i="8"/>
  <c r="BL23" i="8"/>
  <c r="BI23" i="8"/>
  <c r="BF23" i="8"/>
  <c r="BC23" i="8"/>
  <c r="AZ23" i="8"/>
  <c r="AS23" i="8"/>
  <c r="AP23" i="8"/>
  <c r="AM23" i="8"/>
  <c r="AG23" i="8"/>
  <c r="Z23" i="8"/>
  <c r="AA23" i="8" s="1"/>
  <c r="Y23" i="8"/>
  <c r="T23" i="8"/>
  <c r="L23" i="8"/>
  <c r="K23" i="8"/>
  <c r="H23" i="8"/>
  <c r="D23" i="8"/>
  <c r="BV22" i="8"/>
  <c r="BR22" i="8"/>
  <c r="BL22" i="8"/>
  <c r="BI22" i="8"/>
  <c r="BF22" i="8"/>
  <c r="AZ22" i="8"/>
  <c r="AW22" i="8"/>
  <c r="AS22" i="8"/>
  <c r="AM22" i="8"/>
  <c r="AJ22" i="8"/>
  <c r="Y22" i="8"/>
  <c r="W22" i="8"/>
  <c r="T22" i="8"/>
  <c r="K22" i="8"/>
  <c r="D22" i="8"/>
  <c r="BR21" i="8"/>
  <c r="BO21" i="8"/>
  <c r="BL21" i="8"/>
  <c r="BF21" i="8"/>
  <c r="BC21" i="8"/>
  <c r="AZ21" i="8"/>
  <c r="AS21" i="8"/>
  <c r="AP21" i="8"/>
  <c r="AJ21" i="8"/>
  <c r="AD21" i="8"/>
  <c r="Q21" i="8"/>
  <c r="I9" i="8"/>
  <c r="I7" i="8" s="1"/>
  <c r="I8" i="8" s="1"/>
  <c r="H21" i="8"/>
  <c r="D21" i="8"/>
  <c r="BV20" i="8"/>
  <c r="BL20" i="8"/>
  <c r="BI20" i="8"/>
  <c r="BF20" i="8"/>
  <c r="BC20" i="8"/>
  <c r="AZ20" i="8"/>
  <c r="AW20" i="8"/>
  <c r="AS20" i="8"/>
  <c r="AM20" i="8"/>
  <c r="AJ20" i="8"/>
  <c r="AG20" i="8"/>
  <c r="Y20" i="8"/>
  <c r="W20" i="8"/>
  <c r="L20" i="8"/>
  <c r="K20" i="8"/>
  <c r="H20" i="8"/>
  <c r="D20" i="8"/>
  <c r="BR19" i="8"/>
  <c r="BO19" i="8"/>
  <c r="BL19" i="8"/>
  <c r="BI19" i="8"/>
  <c r="BF19" i="8"/>
  <c r="BC19" i="8"/>
  <c r="AZ19" i="8"/>
  <c r="AW19" i="8"/>
  <c r="AS19" i="8"/>
  <c r="AP19" i="8"/>
  <c r="AM19" i="8"/>
  <c r="AG19" i="8"/>
  <c r="AD19" i="8"/>
  <c r="Y19" i="8"/>
  <c r="L19" i="8" s="1"/>
  <c r="T19" i="8"/>
  <c r="K19" i="8"/>
  <c r="H19" i="8"/>
  <c r="D19" i="8"/>
  <c r="BV18" i="8"/>
  <c r="BR18" i="8"/>
  <c r="BO18" i="8"/>
  <c r="BL18" i="8"/>
  <c r="BI18" i="8"/>
  <c r="BF18" i="8"/>
  <c r="AZ18" i="8"/>
  <c r="AW18" i="8"/>
  <c r="AS18" i="8"/>
  <c r="AM18" i="8"/>
  <c r="AJ18" i="8"/>
  <c r="Y18" i="8"/>
  <c r="W18" i="8"/>
  <c r="T18" i="8"/>
  <c r="L18" i="8"/>
  <c r="K18" i="8"/>
  <c r="D18" i="8"/>
  <c r="BV17" i="8"/>
  <c r="BR17" i="8"/>
  <c r="BO17" i="8"/>
  <c r="BL17" i="8"/>
  <c r="BG9" i="8"/>
  <c r="BG7" i="8" s="1"/>
  <c r="BG8" i="8" s="1"/>
  <c r="BF17" i="8"/>
  <c r="BC17" i="8"/>
  <c r="AZ17" i="8"/>
  <c r="AS17" i="8"/>
  <c r="AP17" i="8"/>
  <c r="AJ17" i="8"/>
  <c r="AG17" i="8"/>
  <c r="Y17" i="8"/>
  <c r="W17" i="8"/>
  <c r="Q17" i="8"/>
  <c r="H17" i="8"/>
  <c r="D17" i="8"/>
  <c r="BV16" i="8"/>
  <c r="BR16" i="8"/>
  <c r="BL16" i="8"/>
  <c r="BI16" i="8"/>
  <c r="BF16" i="8"/>
  <c r="BC16" i="8"/>
  <c r="AZ16" i="8"/>
  <c r="AW16" i="8"/>
  <c r="AS16" i="8"/>
  <c r="AP16" i="8"/>
  <c r="AM16" i="8"/>
  <c r="AJ16" i="8"/>
  <c r="AG16" i="8"/>
  <c r="Y16" i="8"/>
  <c r="L16" i="8" s="1"/>
  <c r="W16" i="8"/>
  <c r="T16" i="8"/>
  <c r="K16" i="8"/>
  <c r="H16" i="8"/>
  <c r="D16" i="8"/>
  <c r="BR15" i="8"/>
  <c r="BO15" i="8"/>
  <c r="BI15" i="8"/>
  <c r="BF15" i="8"/>
  <c r="BC15" i="8"/>
  <c r="AZ15" i="8"/>
  <c r="AU9" i="8"/>
  <c r="AU7" i="8" s="1"/>
  <c r="AU8" i="8" s="1"/>
  <c r="AS15" i="8"/>
  <c r="AP15" i="8"/>
  <c r="AM15" i="8"/>
  <c r="AG15" i="8"/>
  <c r="AD15" i="8"/>
  <c r="Y15" i="8"/>
  <c r="L15" i="8" s="1"/>
  <c r="T15" i="8"/>
  <c r="Q15" i="8"/>
  <c r="K15" i="8"/>
  <c r="H15" i="8"/>
  <c r="D15" i="8"/>
  <c r="BV14" i="8"/>
  <c r="BR14" i="8"/>
  <c r="BM9" i="8"/>
  <c r="BM7" i="8" s="1"/>
  <c r="BM8" i="8" s="1"/>
  <c r="BL14" i="8"/>
  <c r="BI14" i="8"/>
  <c r="BF14" i="8"/>
  <c r="AZ14" i="8"/>
  <c r="AS14" i="8"/>
  <c r="AM14" i="8"/>
  <c r="AJ14" i="8"/>
  <c r="AG14" i="8"/>
  <c r="Y14" i="8"/>
  <c r="W14" i="8"/>
  <c r="T14" i="8"/>
  <c r="L14" i="8"/>
  <c r="K14" i="8"/>
  <c r="D14" i="8"/>
  <c r="BT9" i="8"/>
  <c r="BT7" i="8" s="1"/>
  <c r="BT8" i="8" s="1"/>
  <c r="BO13" i="8"/>
  <c r="BL13" i="8"/>
  <c r="BF13" i="8"/>
  <c r="BC13" i="8"/>
  <c r="AZ13" i="8"/>
  <c r="AX9" i="8"/>
  <c r="AX7" i="8" s="1"/>
  <c r="AX8" i="8" s="1"/>
  <c r="AS13" i="8"/>
  <c r="AP13" i="8"/>
  <c r="AM13" i="8"/>
  <c r="AG13" i="8"/>
  <c r="Y13" i="8"/>
  <c r="U9" i="8"/>
  <c r="U7" i="8" s="1"/>
  <c r="U8" i="8" s="1"/>
  <c r="Q13" i="8"/>
  <c r="F9" i="8"/>
  <c r="B9" i="8"/>
  <c r="B7" i="8" s="1"/>
  <c r="BV12" i="8"/>
  <c r="BS12" i="8"/>
  <c r="BR12" i="8"/>
  <c r="BO12" i="8"/>
  <c r="BI12" i="8"/>
  <c r="BF12" i="8"/>
  <c r="AZ12" i="8"/>
  <c r="AW12" i="8"/>
  <c r="AT12" i="8"/>
  <c r="AS12" i="8"/>
  <c r="AP12" i="8"/>
  <c r="AM12" i="8"/>
  <c r="AD12" i="8"/>
  <c r="Z12" i="8"/>
  <c r="W12" i="8"/>
  <c r="T12" i="8"/>
  <c r="Q12" i="8"/>
  <c r="H12" i="8"/>
  <c r="E12" i="8"/>
  <c r="D12" i="8"/>
  <c r="BV11" i="8"/>
  <c r="BS11" i="8"/>
  <c r="BR11" i="8"/>
  <c r="BL11" i="8"/>
  <c r="BI11" i="8"/>
  <c r="BF11" i="8"/>
  <c r="BC11" i="8"/>
  <c r="AW11" i="8"/>
  <c r="AT11" i="8"/>
  <c r="AS11" i="8"/>
  <c r="AP11" i="8"/>
  <c r="AM11" i="8"/>
  <c r="AJ11" i="8"/>
  <c r="AG11" i="8"/>
  <c r="AD11" i="8"/>
  <c r="T11" i="8"/>
  <c r="Q11" i="8"/>
  <c r="K11" i="8"/>
  <c r="H11" i="8"/>
  <c r="D11" i="8"/>
  <c r="BV10" i="8"/>
  <c r="BO10" i="8"/>
  <c r="BL10" i="8"/>
  <c r="BI10" i="8"/>
  <c r="BC10" i="8"/>
  <c r="AZ10" i="8"/>
  <c r="AW10" i="8"/>
  <c r="AS10" i="8"/>
  <c r="AP10" i="8"/>
  <c r="AM10" i="8"/>
  <c r="AJ10" i="8"/>
  <c r="W10" i="8"/>
  <c r="Q10" i="8"/>
  <c r="K10" i="8"/>
  <c r="BQ9" i="8"/>
  <c r="BJ9" i="8"/>
  <c r="BJ7" i="8" s="1"/>
  <c r="BJ8" i="8" s="1"/>
  <c r="BE9" i="8"/>
  <c r="BE7" i="8" s="1"/>
  <c r="BA9" i="8"/>
  <c r="AY9" i="8"/>
  <c r="AN9" i="8"/>
  <c r="AN7" i="8" s="1"/>
  <c r="AN8" i="8" s="1"/>
  <c r="AH9" i="8"/>
  <c r="AH7" i="8" s="1"/>
  <c r="AH8" i="8" s="1"/>
  <c r="AC9" i="8"/>
  <c r="AC7" i="8" s="1"/>
  <c r="O9" i="8"/>
  <c r="G9" i="8"/>
  <c r="G7" i="8" s="1"/>
  <c r="C9" i="8"/>
  <c r="D9" i="8" s="1"/>
  <c r="B8" i="8"/>
  <c r="BQ7" i="8"/>
  <c r="BQ8" i="8" s="1"/>
  <c r="BA7" i="8"/>
  <c r="BA8" i="8" s="1"/>
  <c r="O7" i="8"/>
  <c r="O8" i="8" s="1"/>
  <c r="C7" i="8"/>
  <c r="C8" i="8" s="1"/>
  <c r="D8" i="8" s="1"/>
  <c r="BU6" i="8"/>
  <c r="BT6" i="8"/>
  <c r="BQ6" i="8"/>
  <c r="BP6" i="8"/>
  <c r="BN6" i="8"/>
  <c r="BM6" i="8"/>
  <c r="BK6" i="8"/>
  <c r="BJ6" i="8"/>
  <c r="BH6" i="8"/>
  <c r="BG6" i="8"/>
  <c r="BE6" i="8"/>
  <c r="BD6" i="8"/>
  <c r="BB6" i="8"/>
  <c r="BA6" i="8"/>
  <c r="AY6" i="8"/>
  <c r="AX6" i="8"/>
  <c r="AV6" i="8"/>
  <c r="AU6" i="8"/>
  <c r="AR6" i="8"/>
  <c r="AQ6" i="8"/>
  <c r="AO6" i="8"/>
  <c r="AN6" i="8"/>
  <c r="AL6" i="8"/>
  <c r="AK6" i="8"/>
  <c r="AI6" i="8"/>
  <c r="AH6" i="8"/>
  <c r="AF6" i="8"/>
  <c r="AE6" i="8"/>
  <c r="AC6" i="8"/>
  <c r="AB6" i="8"/>
  <c r="Z6" i="8"/>
  <c r="Y6" i="8"/>
  <c r="V6" i="8"/>
  <c r="U6" i="8"/>
  <c r="S6" i="8"/>
  <c r="R6" i="8"/>
  <c r="P6" i="8"/>
  <c r="O6" i="8"/>
  <c r="M6" i="8"/>
  <c r="L6" i="8"/>
  <c r="J6" i="8"/>
  <c r="I6" i="8"/>
  <c r="G6" i="8"/>
  <c r="F6" i="8"/>
  <c r="E6" i="8"/>
  <c r="AT3" i="8"/>
  <c r="X3" i="8"/>
  <c r="A3" i="8"/>
  <c r="AT1" i="8"/>
  <c r="X1" i="8"/>
  <c r="AC8" i="8" l="1"/>
  <c r="BE8" i="8"/>
  <c r="BF8" i="8" s="1"/>
  <c r="BF7" i="8"/>
  <c r="G8" i="8"/>
  <c r="AA12" i="8"/>
  <c r="BR8" i="8"/>
  <c r="M19" i="8"/>
  <c r="N19" i="8" s="1"/>
  <c r="AZ9" i="8"/>
  <c r="E22" i="8"/>
  <c r="E20" i="8"/>
  <c r="E18" i="8"/>
  <c r="E16" i="8"/>
  <c r="E14" i="8"/>
  <c r="E23" i="8"/>
  <c r="E19" i="8"/>
  <c r="E15" i="8"/>
  <c r="F7" i="8"/>
  <c r="F8" i="8" s="1"/>
  <c r="K13" i="8"/>
  <c r="J9" i="8"/>
  <c r="Q14" i="8"/>
  <c r="M14" i="8"/>
  <c r="N14" i="8" s="1"/>
  <c r="AD17" i="8"/>
  <c r="Z17" i="8"/>
  <c r="Q20" i="8"/>
  <c r="M20" i="8"/>
  <c r="N20" i="8" s="1"/>
  <c r="E21" i="8"/>
  <c r="Q23" i="8"/>
  <c r="M23" i="8"/>
  <c r="N23" i="8" s="1"/>
  <c r="D7" i="8"/>
  <c r="H9" i="8"/>
  <c r="S9" i="8"/>
  <c r="Y9" i="8"/>
  <c r="AO9" i="8"/>
  <c r="BF9" i="8"/>
  <c r="BK9" i="8"/>
  <c r="H10" i="8"/>
  <c r="Y10" i="8"/>
  <c r="Y7" i="8" s="1"/>
  <c r="AG10" i="8"/>
  <c r="E11" i="8"/>
  <c r="AZ11" i="8"/>
  <c r="BO11" i="8"/>
  <c r="AJ12" i="8"/>
  <c r="BC12" i="8"/>
  <c r="W13" i="8"/>
  <c r="V9" i="8"/>
  <c r="AD13" i="8"/>
  <c r="Z13" i="8"/>
  <c r="BV13" i="8"/>
  <c r="BU9" i="8"/>
  <c r="AQ9" i="8"/>
  <c r="AQ7" i="8" s="1"/>
  <c r="AQ8" i="8" s="1"/>
  <c r="AV9" i="8"/>
  <c r="BO14" i="8"/>
  <c r="AW15" i="8"/>
  <c r="BL15" i="8"/>
  <c r="T17" i="8"/>
  <c r="L17" i="8"/>
  <c r="H18" i="8"/>
  <c r="AD18" i="8"/>
  <c r="Z18" i="8"/>
  <c r="AA18" i="8" s="1"/>
  <c r="Z19" i="8"/>
  <c r="AA19" i="8" s="1"/>
  <c r="AP20" i="8"/>
  <c r="BR20" i="8"/>
  <c r="AD22" i="8"/>
  <c r="Z22" i="8"/>
  <c r="AA22" i="8" s="1"/>
  <c r="AW23" i="8"/>
  <c r="E7" i="8"/>
  <c r="E8" i="8"/>
  <c r="AF9" i="8"/>
  <c r="AK9" i="8"/>
  <c r="AK7" i="8" s="1"/>
  <c r="AK8" i="8" s="1"/>
  <c r="BB9" i="8"/>
  <c r="D10" i="8"/>
  <c r="BR10" i="8"/>
  <c r="Y11" i="8"/>
  <c r="L11" i="8" s="1"/>
  <c r="L12" i="8"/>
  <c r="AG12" i="8"/>
  <c r="Y12" i="8"/>
  <c r="D13" i="8"/>
  <c r="H13" i="8"/>
  <c r="T13" i="8"/>
  <c r="L13" i="8"/>
  <c r="R9" i="8"/>
  <c r="R7" i="8" s="1"/>
  <c r="R8" i="8" s="1"/>
  <c r="AE9" i="8"/>
  <c r="AE7" i="8" s="1"/>
  <c r="AE8" i="8" s="1"/>
  <c r="AJ13" i="8"/>
  <c r="AI9" i="8"/>
  <c r="BR13" i="8"/>
  <c r="BP9" i="8"/>
  <c r="BP7" i="8" s="1"/>
  <c r="BP8" i="8" s="1"/>
  <c r="H14" i="8"/>
  <c r="AD14" i="8"/>
  <c r="Z14" i="8"/>
  <c r="AA14" i="8" s="1"/>
  <c r="AW14" i="8"/>
  <c r="Z15" i="8"/>
  <c r="Q16" i="8"/>
  <c r="AD16" i="8"/>
  <c r="Z16" i="8"/>
  <c r="AA16" i="8" s="1"/>
  <c r="E17" i="8"/>
  <c r="BI17" i="8"/>
  <c r="BC18" i="8"/>
  <c r="Q19" i="8"/>
  <c r="AJ19" i="8"/>
  <c r="T20" i="8"/>
  <c r="W21" i="8"/>
  <c r="AG21" i="8"/>
  <c r="Y21" i="8"/>
  <c r="BV21" i="8"/>
  <c r="BO22" i="8"/>
  <c r="AD23" i="8"/>
  <c r="AY7" i="8"/>
  <c r="E9" i="8"/>
  <c r="P9" i="8"/>
  <c r="AB9" i="8"/>
  <c r="AB7" i="8" s="1"/>
  <c r="AB8" i="8" s="1"/>
  <c r="AL9" i="8"/>
  <c r="AR9" i="8"/>
  <c r="BN9" i="8"/>
  <c r="E10" i="8"/>
  <c r="T10" i="8"/>
  <c r="Z10" i="8"/>
  <c r="AD10" i="8"/>
  <c r="BF10" i="8"/>
  <c r="Z11" i="8"/>
  <c r="M12" i="8"/>
  <c r="N12" i="8" s="1"/>
  <c r="E13" i="8"/>
  <c r="BD9" i="8"/>
  <c r="BD7" i="8" s="1"/>
  <c r="BD8" i="8" s="1"/>
  <c r="BI13" i="8"/>
  <c r="BH9" i="8"/>
  <c r="BC14" i="8"/>
  <c r="AJ15" i="8"/>
  <c r="K17" i="8"/>
  <c r="AM17" i="8"/>
  <c r="Q18" i="8"/>
  <c r="AG18" i="8"/>
  <c r="T21" i="8"/>
  <c r="L21" i="8"/>
  <c r="AM21" i="8"/>
  <c r="H22" i="8"/>
  <c r="L22" i="8"/>
  <c r="AG22" i="8"/>
  <c r="AD20" i="8"/>
  <c r="Z20" i="8"/>
  <c r="AA20" i="8" s="1"/>
  <c r="K21" i="8"/>
  <c r="BI21" i="8"/>
  <c r="Q22" i="8"/>
  <c r="M22" i="8"/>
  <c r="BC22" i="8"/>
  <c r="AJ23" i="8"/>
  <c r="W11" i="8"/>
  <c r="K12" i="8"/>
  <c r="BL12" i="8"/>
  <c r="AW13" i="8"/>
  <c r="AP14" i="8"/>
  <c r="W15" i="8"/>
  <c r="BV15" i="8"/>
  <c r="BO16" i="8"/>
  <c r="AW17" i="8"/>
  <c r="AP18" i="8"/>
  <c r="W19" i="8"/>
  <c r="BV19" i="8"/>
  <c r="BO20" i="8"/>
  <c r="Z21" i="8"/>
  <c r="AW21" i="8"/>
  <c r="AP22" i="8"/>
  <c r="W23" i="8"/>
  <c r="BV23" i="8"/>
  <c r="AA15" i="8" l="1"/>
  <c r="M15" i="8"/>
  <c r="N15" i="8" s="1"/>
  <c r="AV7" i="8"/>
  <c r="AW9" i="8"/>
  <c r="AA13" i="8"/>
  <c r="Z9" i="8"/>
  <c r="AA9" i="8" s="1"/>
  <c r="M13" i="8"/>
  <c r="BL9" i="8"/>
  <c r="BK7" i="8"/>
  <c r="BH7" i="8"/>
  <c r="BI9" i="8"/>
  <c r="M10" i="8"/>
  <c r="Z7" i="8"/>
  <c r="AA10" i="8"/>
  <c r="BN7" i="8"/>
  <c r="BO9" i="8"/>
  <c r="P7" i="8"/>
  <c r="Q9" i="8"/>
  <c r="BC9" i="8"/>
  <c r="BB7" i="8"/>
  <c r="T9" i="8"/>
  <c r="S7" i="8"/>
  <c r="AA21" i="8"/>
  <c r="M21" i="8"/>
  <c r="N21" i="8" s="1"/>
  <c r="N22" i="8"/>
  <c r="M11" i="8"/>
  <c r="N11" i="8" s="1"/>
  <c r="AA11" i="8"/>
  <c r="AR7" i="8"/>
  <c r="AS9" i="8"/>
  <c r="M16" i="8"/>
  <c r="N16" i="8" s="1"/>
  <c r="BU7" i="8"/>
  <c r="BV9" i="8"/>
  <c r="V7" i="8"/>
  <c r="W9" i="8"/>
  <c r="Y8" i="8"/>
  <c r="AP9" i="8"/>
  <c r="AO7" i="8"/>
  <c r="AA17" i="8"/>
  <c r="M17" i="8"/>
  <c r="N17" i="8" s="1"/>
  <c r="J7" i="8"/>
  <c r="K9" i="8"/>
  <c r="H7" i="8"/>
  <c r="AD7" i="8"/>
  <c r="M18" i="8"/>
  <c r="N18" i="8" s="1"/>
  <c r="L10" i="8"/>
  <c r="L7" i="8" s="1"/>
  <c r="L8" i="8" s="1"/>
  <c r="AM9" i="8"/>
  <c r="AL7" i="8"/>
  <c r="AZ7" i="8"/>
  <c r="AY8" i="8"/>
  <c r="AZ8" i="8" s="1"/>
  <c r="AI7" i="8"/>
  <c r="AJ9" i="8"/>
  <c r="L9" i="8"/>
  <c r="AG9" i="8"/>
  <c r="AF7" i="8"/>
  <c r="AD9" i="8"/>
  <c r="BR7" i="8"/>
  <c r="BR9" i="8"/>
  <c r="H8" i="8"/>
  <c r="AD8" i="8"/>
  <c r="J8" i="8" l="1"/>
  <c r="K8" i="8" s="1"/>
  <c r="K7" i="8"/>
  <c r="AR8" i="8"/>
  <c r="AS8" i="8" s="1"/>
  <c r="AS7" i="8"/>
  <c r="BB8" i="8"/>
  <c r="BC8" i="8" s="1"/>
  <c r="BC7" i="8"/>
  <c r="N10" i="8"/>
  <c r="M7" i="8"/>
  <c r="AM7" i="8"/>
  <c r="AL8" i="8"/>
  <c r="AM8" i="8" s="1"/>
  <c r="BU8" i="8"/>
  <c r="BV8" i="8" s="1"/>
  <c r="BV7" i="8"/>
  <c r="BN8" i="8"/>
  <c r="BO8" i="8" s="1"/>
  <c r="BO7" i="8"/>
  <c r="N13" i="8"/>
  <c r="M9" i="8"/>
  <c r="N9" i="8" s="1"/>
  <c r="AV8" i="8"/>
  <c r="AW8" i="8" s="1"/>
  <c r="AW7" i="8"/>
  <c r="AF8" i="8"/>
  <c r="AG8" i="8" s="1"/>
  <c r="AG7" i="8"/>
  <c r="AI8" i="8"/>
  <c r="AJ8" i="8" s="1"/>
  <c r="AJ7" i="8"/>
  <c r="S8" i="8"/>
  <c r="T8" i="8" s="1"/>
  <c r="T7" i="8"/>
  <c r="BH8" i="8"/>
  <c r="BI8" i="8" s="1"/>
  <c r="BI7" i="8"/>
  <c r="AO8" i="8"/>
  <c r="AP8" i="8" s="1"/>
  <c r="AP7" i="8"/>
  <c r="V8" i="8"/>
  <c r="W8" i="8" s="1"/>
  <c r="W7" i="8"/>
  <c r="P8" i="8"/>
  <c r="Q8" i="8" s="1"/>
  <c r="Q7" i="8"/>
  <c r="AA7" i="8"/>
  <c r="Z8" i="8"/>
  <c r="AA8" i="8" s="1"/>
  <c r="BL7" i="8"/>
  <c r="BK8" i="8"/>
  <c r="BL8" i="8" s="1"/>
  <c r="N7" i="8" l="1"/>
  <c r="M8" i="8"/>
  <c r="N8" i="8" s="1"/>
</calcChain>
</file>

<file path=xl/sharedStrings.xml><?xml version="1.0" encoding="utf-8"?>
<sst xmlns="http://schemas.openxmlformats.org/spreadsheetml/2006/main" count="5053" uniqueCount="279">
  <si>
    <t>Раздел 1. Дорожно-транспортные происшествия и пострадавшие по дням недели, времени суток и категориям пострадавших</t>
  </si>
  <si>
    <t>ДТП - всего</t>
  </si>
  <si>
    <t>ДТП с водителями с признаками опьянения</t>
  </si>
  <si>
    <t>ДТП с водителями в состоянии опьянения</t>
  </si>
  <si>
    <t>ДТП с водителями, отказавшимися от медосвидетельствования</t>
  </si>
  <si>
    <t>по дням недели</t>
  </si>
  <si>
    <t>по времени суток</t>
  </si>
  <si>
    <t>с пострадавшими</t>
  </si>
  <si>
    <t>ДТП</t>
  </si>
  <si>
    <t>ПОГ</t>
  </si>
  <si>
    <t>РАН</t>
  </si>
  <si>
    <t>± % к АППГ</t>
  </si>
  <si>
    <t>Тяжесть последствий</t>
  </si>
  <si>
    <t>Удельный вес</t>
  </si>
  <si>
    <t>по понедельникам</t>
  </si>
  <si>
    <t>по вторникам</t>
  </si>
  <si>
    <t>по средам</t>
  </si>
  <si>
    <t>по четвергам</t>
  </si>
  <si>
    <t>по пятницам</t>
  </si>
  <si>
    <t>по субботам</t>
  </si>
  <si>
    <t>по воскресеньям</t>
  </si>
  <si>
    <t>с 00 по 01 часов</t>
  </si>
  <si>
    <t>с 01 по 02 часов</t>
  </si>
  <si>
    <t>с 02 по 03 часов</t>
  </si>
  <si>
    <t>с 03 по 04 часов</t>
  </si>
  <si>
    <t>с 04 по 05 часов</t>
  </si>
  <si>
    <t>с 05 по 06 часов</t>
  </si>
  <si>
    <t>с 06 по 07 часов</t>
  </si>
  <si>
    <t>с 07 по 08 часов</t>
  </si>
  <si>
    <t>с 08 по 09 часов</t>
  </si>
  <si>
    <t>с 09 по 10 часов</t>
  </si>
  <si>
    <t>с 10 по 11 часов</t>
  </si>
  <si>
    <t>с 11 по 12 часов</t>
  </si>
  <si>
    <t>с 12 по 13 часов</t>
  </si>
  <si>
    <t>с 13 по 14 часов</t>
  </si>
  <si>
    <t>с 14 по 15 часов</t>
  </si>
  <si>
    <t>с 15 по 16 часов</t>
  </si>
  <si>
    <t>с 16 по 17 часов</t>
  </si>
  <si>
    <t>с 17 по 18 часов</t>
  </si>
  <si>
    <t>с 18 по 19 часов</t>
  </si>
  <si>
    <t>с 19 по 20 часов</t>
  </si>
  <si>
    <t>с 20 по 21 часов</t>
  </si>
  <si>
    <t>с 21 по 22 часов</t>
  </si>
  <si>
    <t>с 22 по 23 часов</t>
  </si>
  <si>
    <t>с 23 по 24 часов</t>
  </si>
  <si>
    <t>в темное время суток</t>
  </si>
  <si>
    <t xml:space="preserve">водителями </t>
  </si>
  <si>
    <t>велосипедистами</t>
  </si>
  <si>
    <t>пассажирами</t>
  </si>
  <si>
    <t>пешеходами</t>
  </si>
  <si>
    <t>иными участниками</t>
  </si>
  <si>
    <t>с особо тяжкими последствиями</t>
  </si>
  <si>
    <t>Ивановская область</t>
  </si>
  <si>
    <t>г. Иваново</t>
  </si>
  <si>
    <t>Ленинский</t>
  </si>
  <si>
    <t>Октябрьский</t>
  </si>
  <si>
    <t>Советский</t>
  </si>
  <si>
    <t>Фрунзенский</t>
  </si>
  <si>
    <t>Верхне Ландеховский</t>
  </si>
  <si>
    <t>Вичугский</t>
  </si>
  <si>
    <t>Гаврилово Посадский</t>
  </si>
  <si>
    <t>Заволжский</t>
  </si>
  <si>
    <t>Ивановский</t>
  </si>
  <si>
    <t>Ильинский</t>
  </si>
  <si>
    <t>Кинешемский</t>
  </si>
  <si>
    <t>Комсомольский</t>
  </si>
  <si>
    <t>Лежневский</t>
  </si>
  <si>
    <t>Лухский</t>
  </si>
  <si>
    <t>Палехский</t>
  </si>
  <si>
    <t>Пестяковский</t>
  </si>
  <si>
    <t>Приволжский</t>
  </si>
  <si>
    <t>Пучежский</t>
  </si>
  <si>
    <t>Родниковский</t>
  </si>
  <si>
    <t>Савинский</t>
  </si>
  <si>
    <t>Тейковский</t>
  </si>
  <si>
    <t>Фурмановский</t>
  </si>
  <si>
    <t>Шуйский</t>
  </si>
  <si>
    <t>Южский</t>
  </si>
  <si>
    <t>Юрьевецкий</t>
  </si>
  <si>
    <t>Кохма г.</t>
  </si>
  <si>
    <t>Раздел 2. Дорожно-транспортные происшествия и пострадавшие из-за нарушения правил дорожного движения водителями транспортных средств</t>
  </si>
  <si>
    <t>ДТП и пострадавшие из-за нарушения ПДД водителями транспортных средств –всего</t>
  </si>
  <si>
    <t>Из-за нарушения ПДД водителями водителями легковых автомобилей</t>
  </si>
  <si>
    <t>в том числе в состоянии опьянения</t>
  </si>
  <si>
    <t>Из-за нарушения ПДД водителями водителями грузовых автомобилей</t>
  </si>
  <si>
    <t>Из-за нарушения ПДД водителями водителями автобусов</t>
  </si>
  <si>
    <t>в том числе имеющих лицензию на перевозочную деятелньость</t>
  </si>
  <si>
    <t>находящихся в собственности физических лиц</t>
  </si>
  <si>
    <t>Из-за нарушения ПДД водителями водителями мотоциклов</t>
  </si>
  <si>
    <t>Из-за нарушения ПДД водителями водителями мопедов</t>
  </si>
  <si>
    <t>Из-за нарушения ПДД водителями водителями троллейбусов</t>
  </si>
  <si>
    <t>ДТП из-за нарушения ПДД водителями ТС со стажем до 2-х лет</t>
  </si>
  <si>
    <t>со стажем</t>
  </si>
  <si>
    <t>Из-за нарушения ПДД водителями водителями траспортных средств физ. лиц</t>
  </si>
  <si>
    <t>Из-за нарушения ПДД водителями водителями траспортных средств юр. лиц</t>
  </si>
  <si>
    <t>от 2 до 5 лет</t>
  </si>
  <si>
    <t>от 5 до 10 лет</t>
  </si>
  <si>
    <t>от 10 до 15 лет</t>
  </si>
  <si>
    <t>свыше 15 лет</t>
  </si>
  <si>
    <t>Раздел 3. Дорожно-транспортные происшествия и пострадавшие с участием пешеходов</t>
  </si>
  <si>
    <t>ДТП  с участием пешеходов</t>
  </si>
  <si>
    <t>по вине водителей</t>
  </si>
  <si>
    <t>по вине пешеходов</t>
  </si>
  <si>
    <t>На пешеходных переходах</t>
  </si>
  <si>
    <t>на регулируемых пешеходных переходах</t>
  </si>
  <si>
    <t>на нерегулируемых пешеходных переходах</t>
  </si>
  <si>
    <t>Пешеходы в состоянии опьянения</t>
  </si>
  <si>
    <t>Раздел 4. Дорожно-транспортные происшествия и пострадавшие с участием детей</t>
  </si>
  <si>
    <t>ДТП и пострадавшие дети 
в возрасте до 16 лет - всего</t>
  </si>
  <si>
    <t>с участием детей по их неосторожности</t>
  </si>
  <si>
    <t>из-за нарушения ПДД водителями</t>
  </si>
  <si>
    <t>ДТП и пострадавшие дети в возрасте до 18 лет - всего</t>
  </si>
  <si>
    <t>ДТП с участием детей-пассажиров</t>
  </si>
  <si>
    <t>с участием детей-пассажиров в возрасте до 12 лет</t>
  </si>
  <si>
    <t>с участием детей-пассажиров при нарушении водителями правил перевозки детей</t>
  </si>
  <si>
    <t>ДТП с участием детей пешеходов</t>
  </si>
  <si>
    <t>ДТП с участием детей-пешеходов 
по их неосторожности</t>
  </si>
  <si>
    <t>ДТП с участием детей пешеходов
на пешеходных переходах</t>
  </si>
  <si>
    <t>ДТП с участием детей водителей механических транспортных средств</t>
  </si>
  <si>
    <t>по неосторожности детей водителей механических транспортных средств</t>
  </si>
  <si>
    <t>с участием детей водителей мототранспорта</t>
  </si>
  <si>
    <t>по неосторожности детей водителей мототранспорта</t>
  </si>
  <si>
    <t>с участием детей водителей мопедов и приравненных к ним ТС</t>
  </si>
  <si>
    <t>по неосторожности детей водителей мопедов и приравненных к ним ТС</t>
  </si>
  <si>
    <t>с участием детей-водителей велосипедов</t>
  </si>
  <si>
    <t>по неосторожности детей-водителей велосипедов</t>
  </si>
  <si>
    <t>Раздел 5. Дорожно-транспортные происшествия и пострадавшие по видам ДТП</t>
  </si>
  <si>
    <t>Столкновения ТС</t>
  </si>
  <si>
    <t>Наезд на пешехода</t>
  </si>
  <si>
    <t>Опрокидывания ТС</t>
  </si>
  <si>
    <t>Наезд на стоящее ТС</t>
  </si>
  <si>
    <t>наезд на препятствие</t>
  </si>
  <si>
    <t>наезд на велосипедиста</t>
  </si>
  <si>
    <t>падение пассажира</t>
  </si>
  <si>
    <t>ДТП совершению которых сопутствовали  НДУ</t>
  </si>
  <si>
    <t>С НДУ на пешеходных переходах</t>
  </si>
  <si>
    <t>С НДУ в городах и населенных пунктах</t>
  </si>
  <si>
    <t>С НДУ на автомобильных дорогах общего пользования</t>
  </si>
  <si>
    <t>Раздел 6. Дорожно-транспортные происшествия и пострадавшие по местам совершения</t>
  </si>
  <si>
    <t>ДТП в городах и населенных пунктах</t>
  </si>
  <si>
    <t>В столице субъектов</t>
  </si>
  <si>
    <t>ДТП в городских округах</t>
  </si>
  <si>
    <t>в административных центрах муниципальных районов</t>
  </si>
  <si>
    <t>в иных городских поселениях</t>
  </si>
  <si>
    <t>в административных центрах сельских поселений</t>
  </si>
  <si>
    <t>в иных сельских поселениях</t>
  </si>
  <si>
    <t>в городских поселениях (с числом жителей тыс. чел.)</t>
  </si>
  <si>
    <t>На автомобильных дорогах общего пользования – всего</t>
  </si>
  <si>
    <t>из них в границах населенных пунктов</t>
  </si>
  <si>
    <t>На федеральных дорогах</t>
  </si>
  <si>
    <t>из них с НДУ</t>
  </si>
  <si>
    <t>На дорогах регионального или межмуниципального значения</t>
  </si>
  <si>
    <t>На дорогах местного значения</t>
  </si>
  <si>
    <t>На железнодорожных пеерездах</t>
  </si>
  <si>
    <t>250-1000</t>
  </si>
  <si>
    <t>100-250</t>
  </si>
  <si>
    <t>50-100</t>
  </si>
  <si>
    <t>50 и менее</t>
  </si>
  <si>
    <t>в других местах</t>
  </si>
  <si>
    <t>Раздел 7. ДТП и пострадавшие в них с места совершения, которых, водители или транспортные средства скрывались</t>
  </si>
  <si>
    <t>ДТП и пострадавшие, с места совершения которых ТС скрывались - всего</t>
  </si>
  <si>
    <t>задержаны в срок 1 сутки</t>
  </si>
  <si>
    <t>задержаны в срок от 1 до 3 суток</t>
  </si>
  <si>
    <t>задержаны в срок от 3 до 10 суток</t>
  </si>
  <si>
    <t>задержаны в срок свыше 10 суток</t>
  </si>
  <si>
    <t>ДТП и пострадавшие, с места совершения которых водитель скрылся, а ТС осталось на месте</t>
  </si>
  <si>
    <t>из них водитель впоследствии разыскан</t>
  </si>
  <si>
    <t>ДТП и пострадавшие с участием неустановленных ТС</t>
  </si>
  <si>
    <t>(январь-декабрь 2018 года)</t>
  </si>
  <si>
    <t>стаб.</t>
  </si>
  <si>
    <t>Сведения о количестве  нарушений ПДД, пресеченных на территории Ивановской области за 12 месяцев 2018 года</t>
  </si>
  <si>
    <t>,</t>
  </si>
  <si>
    <t>Отдел ОАР, ПБДД и КПР УГИБДД УМВД России по Ивановской области</t>
  </si>
  <si>
    <t>Всего пресечено административных правонарушений</t>
  </si>
  <si>
    <t>% участия подразделения в адмпрактике области</t>
  </si>
  <si>
    <t>Нарушения ПДД пешеходами (ст. 12.29, КоАП РФ)</t>
  </si>
  <si>
    <t>Непредоставление преимущества в движении пешеходам или иным участникам дорожного движения (ст.12.18 КоАП РФ)</t>
  </si>
  <si>
    <t>Управление ТС в состоянии опьянения или с признаками состояния опьянения</t>
  </si>
  <si>
    <t>в том числе</t>
  </si>
  <si>
    <t>Невыполнение требования о прохождении медицинского освидетельствования на состояние опьянения (ст.12.26 КоАП РФ)</t>
  </si>
  <si>
    <t>Управление ТС на котором установлены стекла светопропускание которых не соответствует техническому регламенту (ч.3.1. ст. 12.5 КоАП РФ)</t>
  </si>
  <si>
    <t>Нарушение правил применения ремней безопасности или мотошлемов (ст.12.6 КоАП РФ)</t>
  </si>
  <si>
    <t>Превышение установленной скорости движения (ст. 12.9 КоАП РФ)</t>
  </si>
  <si>
    <t>Проезд на запрещающий сигнал светофора или  на запрещающий жест регулировщика, (ч.1.,ч.2.,ч3 ст.12.12 КоАП РФ)</t>
  </si>
  <si>
    <t>Выезд на полосу встречного движения в случаях, если это запрещено ПДД (ч.4 ст. 12.15 КоАП РФ)</t>
  </si>
  <si>
    <t>Оставление водителем в нарушение ПДД места дорожно-транспортного происшествия, участником которого он являлся (ч. 2 ст.12.27 КоАП РФ)</t>
  </si>
  <si>
    <t>Невыполнение требования ПДД о запрещении водителю употреблять алкогольные напитки, наркотические или психотропные вещества после ДТП,  (ч.3 ст.12.27 КоАП РФ)</t>
  </si>
  <si>
    <t>Неисполнение обязаннорсти по страхованию гражданской ответственности (ч. 2 ст. 12.37 КоАП РФ)</t>
  </si>
  <si>
    <t>Управление транспортным средством  не зарегистрированным в установленном порядке (ч. 1 ст. 12.1 КоАП РФ)</t>
  </si>
  <si>
    <t>Нарушение правил проведения ремонта и содержания дорог, ж/д переездов или др. дорожных сооружений (ст.12.34 КоАП РФ)</t>
  </si>
  <si>
    <t>Невыполнение в установленный срок законного предписания  (ч.1 ст.19.5 КоАП РФ)</t>
  </si>
  <si>
    <t>Нарушение правил остановки и стоянки (ч.4 ст.12.16, ч.1 ст.12.19 КоАП РФ)</t>
  </si>
  <si>
    <t>Управление ТС водителем, находящимся в состоянии опьянения (ч.1 ст. 12.8 КоАП РФ)</t>
  </si>
  <si>
    <t>Управление ТС водителем, находящимся в состоянии опьянения и не имеющим права управления ТС  (ч.З ст.12.8 КоАП РФ)</t>
  </si>
  <si>
    <t>Повторное совершение административного правонарушения, предусмотренного ч.1 или 2 ст. 12.8 КоАП РФ  
(ст. 264 УК РФ)</t>
  </si>
  <si>
    <t>Невыполнение требования о прохождении медицинского освидетельствования на состояние опьянения (ч.1 ст.12.26 КоАП РФ)</t>
  </si>
  <si>
    <t>Невыполнение требования о прохождении медицинского освидетельствования на состояние опьянения (ч.2 ст.12.26 КоАП РФ)</t>
  </si>
  <si>
    <t>превышение установленной скорости движения на величину более 60 км/час (ч. 4 ст. 12.9 КоАП РФ)</t>
  </si>
  <si>
    <t>% к АППГ</t>
  </si>
  <si>
    <t>ОБЛАСТЬ</t>
  </si>
  <si>
    <t>ДПС (без ЦАФАП)</t>
  </si>
  <si>
    <t>РАЙОНЫ ОБЛАСТИ</t>
  </si>
  <si>
    <t>ОБ ДПС ГИБДД</t>
  </si>
  <si>
    <t>ЦАФАП ГИБДД</t>
  </si>
  <si>
    <t>ЦНПБДД ГИБДД</t>
  </si>
  <si>
    <t>ОГИБДД МО МВД России "Вичугский"</t>
  </si>
  <si>
    <t>ОГИБДД МО МВД России "Ивановский"</t>
  </si>
  <si>
    <t>ОГИБДД МО МВД России "Кинешемский"</t>
  </si>
  <si>
    <t>ОГИБДД ОМВД России по Комсомольскому району</t>
  </si>
  <si>
    <t>ОГИБДД ОМВД России по Приволжскому м.р.</t>
  </si>
  <si>
    <t>ОГИБДД МО МВД России "Пучежский"</t>
  </si>
  <si>
    <t>ОГИБДД МО МВД России "Родниковский"</t>
  </si>
  <si>
    <t>ОГИБДД МО МВД России "Тейковский"</t>
  </si>
  <si>
    <t>ОГИБДД МО МВД России "Фурмановский"</t>
  </si>
  <si>
    <t>ОГИБДД МО МВД России  "Шуйский"</t>
  </si>
  <si>
    <t>ОГИБДД МО МВД России "Южский"</t>
  </si>
  <si>
    <t>Участие сотрудников ГИБДД в раскрытии преступлений за январь-декабрь 2018 года</t>
  </si>
  <si>
    <t>Всего зарегистрировано преступлений в УВД Ивановской области</t>
  </si>
  <si>
    <t>Всего расследовано преступлений в УВД Ивановской области</t>
  </si>
  <si>
    <t>% раскрытия преступлений</t>
  </si>
  <si>
    <t>Участие МОБ</t>
  </si>
  <si>
    <t>Участие ГИБДД</t>
  </si>
  <si>
    <t>% участия ГИБДД(от службы МОБ)</t>
  </si>
  <si>
    <t>% участия ГИБДД(от общего количества расследованных в УВД)</t>
  </si>
  <si>
    <t>158 и 166</t>
  </si>
  <si>
    <t>Всего зарегистрировано краж и угонов транспортных средств</t>
  </si>
  <si>
    <t>Всего расследовано краж и угонов транспортных средств</t>
  </si>
  <si>
    <t>Всего расследовано краж и угонов транспортных средств с участием ГИБДД</t>
  </si>
  <si>
    <t>Всего зарегистрировано краж транспортных средств в Ивановской области</t>
  </si>
  <si>
    <t>Всего расследовано краж транспортных средств в Ивановской области</t>
  </si>
  <si>
    <t>Всего расследовано краж транспортных средств в Ивановской области с участием ГИБДД</t>
  </si>
  <si>
    <t>Всего зарегистрировано краж автомобилей в Ивановской области</t>
  </si>
  <si>
    <t>Всего расследовано краж автомобилей в Ивановской области</t>
  </si>
  <si>
    <t>Всего зарегистрировано преступлений  (ст.166)  (весь транспорт)</t>
  </si>
  <si>
    <t>Всего расследовано преступлений  (ст.166)  (весь транспорт)</t>
  </si>
  <si>
    <t>Всего расследовано преступлений  (ст.166)  (весь транспорт) с учавстием ГИБДД</t>
  </si>
  <si>
    <t>Всего зарегистрировано преступлений  (ст.166)  (только автомобили)</t>
  </si>
  <si>
    <t>Всего расследовано преступлений  (ст.166)  (только автомобили)</t>
  </si>
  <si>
    <t>Всего расследовано преступлений (ст.166)  (только автомобили) с участием ГИБДД</t>
  </si>
  <si>
    <t>Подделка или уничтожение идентификационного номера транспортного средства
(Гаи)</t>
  </si>
  <si>
    <t>динамика</t>
  </si>
  <si>
    <t>%</t>
  </si>
  <si>
    <t>ИВАНОВО</t>
  </si>
  <si>
    <t>РАЙОНЫ</t>
  </si>
  <si>
    <t xml:space="preserve"> ОП1(Ленинский)   </t>
  </si>
  <si>
    <t xml:space="preserve"> ОП2(Октябрьский) </t>
  </si>
  <si>
    <t xml:space="preserve"> ОП3(Советский)   </t>
  </si>
  <si>
    <t xml:space="preserve"> ОП4(Фрунзенский) </t>
  </si>
  <si>
    <t>------------------</t>
  </si>
  <si>
    <t xml:space="preserve">ВИЧУГСКИЙ         </t>
  </si>
  <si>
    <t xml:space="preserve">КИНЕШЕМСКИЙ       </t>
  </si>
  <si>
    <t xml:space="preserve"> МО МВД Кинешемски</t>
  </si>
  <si>
    <t xml:space="preserve"> ОП8(Заволжский)  </t>
  </si>
  <si>
    <t xml:space="preserve"> ОП9(Юрьевецкий)  </t>
  </si>
  <si>
    <t xml:space="preserve">ТЕЙКОВСКИЙ        </t>
  </si>
  <si>
    <t xml:space="preserve"> МО МВД Тейковский</t>
  </si>
  <si>
    <t xml:space="preserve"> ПП19(Ильинский)  </t>
  </si>
  <si>
    <t xml:space="preserve"> ОП10(Гав-посадски</t>
  </si>
  <si>
    <t xml:space="preserve"> КОМСОМОЛЬСКИЙ    </t>
  </si>
  <si>
    <t xml:space="preserve">ФУРМАНОВСКИЙ      </t>
  </si>
  <si>
    <t xml:space="preserve">ШУЙСКИЙ           </t>
  </si>
  <si>
    <t xml:space="preserve"> МО МВД Шуйский   </t>
  </si>
  <si>
    <t xml:space="preserve"> ОП11(Савинский)  </t>
  </si>
  <si>
    <t xml:space="preserve">ИВАНОВСКИЙ        </t>
  </si>
  <si>
    <t xml:space="preserve"> МО МВД Ивановский</t>
  </si>
  <si>
    <t xml:space="preserve"> ОП7(Лежневский)  </t>
  </si>
  <si>
    <t xml:space="preserve"> ОП5(Кохомский)   </t>
  </si>
  <si>
    <t xml:space="preserve">ПРИВОЛЖСКИЙ       </t>
  </si>
  <si>
    <t xml:space="preserve">ПУЧЕЖСКИЙ         </t>
  </si>
  <si>
    <t xml:space="preserve"> МО МВД Пучежский </t>
  </si>
  <si>
    <t xml:space="preserve"> ПП18(Пестяковский</t>
  </si>
  <si>
    <t xml:space="preserve"> ПП17(В-ландеховск</t>
  </si>
  <si>
    <t xml:space="preserve">РОДНИКОВСКИЙ      </t>
  </si>
  <si>
    <t xml:space="preserve"> МО МВД Родниковск</t>
  </si>
  <si>
    <t xml:space="preserve"> ПП14(Лухский)    </t>
  </si>
  <si>
    <t xml:space="preserve">ЮЖСКИЙ            </t>
  </si>
  <si>
    <t xml:space="preserve"> МО МВД Южский    </t>
  </si>
  <si>
    <t xml:space="preserve"> ОП12(Палехский)  </t>
  </si>
  <si>
    <t>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</si>
</sst>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d\ mmmm\,\ yyyy"/>
    <numFmt numFmtId="167" formatCode="0000"/>
    <numFmt numFmtId="168" formatCode="0.0%"/>
  </numFmts>
  <fonts count="5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20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20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9"/>
      <name val="Report"/>
      <family val="2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Report"/>
      <family val="2"/>
    </font>
    <font>
      <b/>
      <sz val="11"/>
      <name val="Report"/>
      <family val="2"/>
    </font>
    <font>
      <sz val="7"/>
      <name val="Report"/>
      <family val="2"/>
    </font>
    <font>
      <b/>
      <sz val="10"/>
      <name val="Report"/>
      <charset val="204"/>
    </font>
    <font>
      <b/>
      <sz val="8"/>
      <name val="Report"/>
      <charset val="204"/>
    </font>
    <font>
      <b/>
      <i/>
      <sz val="12"/>
      <name val="Courier New"/>
      <family val="3"/>
      <charset val="204"/>
    </font>
    <font>
      <sz val="12"/>
      <name val="Report"/>
      <family val="2"/>
    </font>
    <font>
      <sz val="10"/>
      <name val="Calibri"/>
      <family val="2"/>
      <scheme val="minor"/>
    </font>
    <font>
      <b/>
      <i/>
      <sz val="18"/>
      <name val="Times New Roman"/>
      <family val="1"/>
      <charset val="204"/>
    </font>
    <font>
      <i/>
      <sz val="18"/>
      <name val="Calibri"/>
      <family val="2"/>
      <charset val="204"/>
      <scheme val="minor"/>
    </font>
    <font>
      <b/>
      <sz val="10"/>
      <color rgb="FF000000"/>
      <name val="Report"/>
      <charset val="204"/>
    </font>
    <font>
      <b/>
      <sz val="11"/>
      <color rgb="FF000000"/>
      <name val="Report"/>
      <charset val="204"/>
    </font>
    <font>
      <sz val="10"/>
      <name val="Arial Cyr"/>
      <charset val="204"/>
    </font>
    <font>
      <b/>
      <i/>
      <sz val="22"/>
      <name val="Arial Cyr"/>
      <family val="2"/>
      <charset val="204"/>
    </font>
    <font>
      <sz val="22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4"/>
      <name val="Arial Cyr"/>
      <family val="2"/>
      <charset val="204"/>
    </font>
    <font>
      <i/>
      <sz val="14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b/>
      <i/>
      <sz val="14"/>
      <name val="Arial Cyr"/>
      <charset val="204"/>
    </font>
    <font>
      <b/>
      <i/>
      <sz val="13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8"/>
      <name val="Arial Cyr"/>
      <family val="2"/>
      <charset val="204"/>
    </font>
    <font>
      <b/>
      <sz val="14"/>
      <name val="Arial Cyr"/>
      <charset val="204"/>
    </font>
    <font>
      <b/>
      <i/>
      <sz val="18"/>
      <name val="Arial"/>
      <family val="2"/>
      <charset val="204"/>
    </font>
    <font>
      <sz val="16"/>
      <name val="Arial Cyr"/>
      <charset val="204"/>
    </font>
    <font>
      <i/>
      <sz val="16"/>
      <name val="Arial Cyr"/>
      <charset val="204"/>
    </font>
    <font>
      <b/>
      <i/>
      <sz val="16"/>
      <name val="Arial Cyr"/>
      <family val="2"/>
      <charset val="204"/>
    </font>
    <font>
      <b/>
      <i/>
      <sz val="22"/>
      <name val="Courier New Cyr"/>
      <family val="3"/>
      <charset val="204"/>
    </font>
    <font>
      <b/>
      <i/>
      <sz val="20"/>
      <name val="Courier New Cyr"/>
      <family val="3"/>
      <charset val="204"/>
    </font>
    <font>
      <sz val="10"/>
      <color rgb="FF000000"/>
      <name val="Arial Cyr"/>
    </font>
    <font>
      <i/>
      <sz val="12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sz val="20"/>
      <name val="Arial Cyr"/>
      <charset val="204"/>
    </font>
    <font>
      <b/>
      <i/>
      <sz val="20"/>
      <name val="Arial Cyr"/>
      <family val="2"/>
      <charset val="204"/>
    </font>
    <font>
      <b/>
      <i/>
      <sz val="18"/>
      <name val="Courier New Cyr"/>
      <family val="3"/>
      <charset val="204"/>
    </font>
    <font>
      <b/>
      <i/>
      <sz val="14"/>
      <name val="Courier New Cyr"/>
      <family val="3"/>
      <charset val="204"/>
    </font>
    <font>
      <sz val="14"/>
      <name val="Arial Cyr"/>
      <charset val="204"/>
    </font>
    <font>
      <sz val="12"/>
      <name val="Arial Cyr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DBEE3"/>
      </left>
      <right style="thin">
        <color rgb="FF7DBEE3"/>
      </right>
      <top style="thin">
        <color rgb="FF7DBEE3"/>
      </top>
      <bottom style="thin">
        <color rgb="FF7DBEE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2" fillId="0" borderId="0"/>
  </cellStyleXfs>
  <cellXfs count="465">
    <xf numFmtId="0" fontId="0" fillId="0" borderId="0" xfId="0"/>
    <xf numFmtId="0" fontId="3" fillId="0" borderId="0" xfId="1" applyFont="1" applyFill="1"/>
    <xf numFmtId="0" fontId="5" fillId="0" borderId="0" xfId="1" applyFont="1" applyFill="1"/>
    <xf numFmtId="0" fontId="6" fillId="0" borderId="0" xfId="1" applyFont="1" applyFill="1"/>
    <xf numFmtId="0" fontId="6" fillId="0" borderId="0" xfId="1" applyFont="1" applyFill="1" applyAlignment="1">
      <alignment vertical="center"/>
    </xf>
    <xf numFmtId="0" fontId="7" fillId="0" borderId="19" xfId="1" applyNumberFormat="1" applyFont="1" applyFill="1" applyBorder="1" applyAlignment="1" applyProtection="1">
      <alignment horizontal="center" vertical="center" wrapText="1"/>
    </xf>
    <xf numFmtId="0" fontId="7" fillId="0" borderId="20" xfId="1" applyNumberFormat="1" applyFont="1" applyFill="1" applyBorder="1" applyAlignment="1" applyProtection="1">
      <alignment horizontal="center" vertical="center" wrapText="1"/>
    </xf>
    <xf numFmtId="0" fontId="7" fillId="0" borderId="21" xfId="1" applyNumberFormat="1" applyFont="1" applyFill="1" applyBorder="1" applyAlignment="1" applyProtection="1">
      <alignment horizontal="center" vertical="center" wrapText="1"/>
    </xf>
    <xf numFmtId="0" fontId="7" fillId="0" borderId="23" xfId="1" applyNumberFormat="1" applyFont="1" applyFill="1" applyBorder="1" applyAlignment="1" applyProtection="1">
      <alignment horizontal="center" vertical="center" wrapText="1"/>
    </xf>
    <xf numFmtId="0" fontId="15" fillId="0" borderId="27" xfId="1" applyNumberFormat="1" applyFont="1" applyFill="1" applyBorder="1" applyAlignment="1" applyProtection="1">
      <alignment horizontal="left" vertical="center" wrapText="1"/>
    </xf>
    <xf numFmtId="3" fontId="16" fillId="0" borderId="24" xfId="1" applyNumberFormat="1" applyFont="1" applyFill="1" applyBorder="1" applyAlignment="1" applyProtection="1">
      <alignment horizontal="center" vertical="center" wrapText="1"/>
    </xf>
    <xf numFmtId="3" fontId="16" fillId="0" borderId="25" xfId="1" applyNumberFormat="1" applyFont="1" applyFill="1" applyBorder="1" applyAlignment="1" applyProtection="1">
      <alignment horizontal="center" vertical="center" wrapText="1"/>
    </xf>
    <xf numFmtId="3" fontId="16" fillId="0" borderId="26" xfId="1" applyNumberFormat="1" applyFont="1" applyFill="1" applyBorder="1" applyAlignment="1" applyProtection="1">
      <alignment horizontal="center" vertical="center" wrapText="1"/>
    </xf>
    <xf numFmtId="164" fontId="16" fillId="0" borderId="24" xfId="1" applyNumberFormat="1" applyFont="1" applyFill="1" applyBorder="1" applyAlignment="1" applyProtection="1">
      <alignment horizontal="center" vertical="center" wrapText="1"/>
    </xf>
    <xf numFmtId="164" fontId="16" fillId="0" borderId="25" xfId="1" applyNumberFormat="1" applyFont="1" applyFill="1" applyBorder="1" applyAlignment="1" applyProtection="1">
      <alignment horizontal="center" vertical="center" wrapText="1"/>
    </xf>
    <xf numFmtId="164" fontId="16" fillId="0" borderId="26" xfId="1" applyNumberFormat="1" applyFont="1" applyFill="1" applyBorder="1" applyAlignment="1" applyProtection="1">
      <alignment horizontal="center" vertical="center" wrapText="1"/>
    </xf>
    <xf numFmtId="164" fontId="16" fillId="0" borderId="28" xfId="1" applyNumberFormat="1" applyFont="1" applyFill="1" applyBorder="1" applyAlignment="1" applyProtection="1">
      <alignment horizontal="center" vertical="center" wrapText="1"/>
    </xf>
    <xf numFmtId="164" fontId="16" fillId="0" borderId="29" xfId="1" applyNumberFormat="1" applyFont="1" applyFill="1" applyBorder="1" applyAlignment="1" applyProtection="1">
      <alignment horizontal="center" vertical="center" wrapText="1"/>
    </xf>
    <xf numFmtId="3" fontId="16" fillId="0" borderId="30" xfId="1" applyNumberFormat="1" applyFont="1" applyFill="1" applyBorder="1" applyAlignment="1" applyProtection="1">
      <alignment horizontal="center" vertical="center" wrapText="1"/>
    </xf>
    <xf numFmtId="3" fontId="16" fillId="0" borderId="31" xfId="1" applyNumberFormat="1" applyFont="1" applyFill="1" applyBorder="1" applyAlignment="1" applyProtection="1">
      <alignment horizontal="center" vertical="center" wrapText="1"/>
    </xf>
    <xf numFmtId="3" fontId="16" fillId="0" borderId="29" xfId="1" applyNumberFormat="1" applyFont="1" applyFill="1" applyBorder="1" applyAlignment="1" applyProtection="1">
      <alignment horizontal="center" vertical="center" wrapText="1"/>
    </xf>
    <xf numFmtId="164" fontId="16" fillId="0" borderId="32" xfId="1" applyNumberFormat="1" applyFont="1" applyFill="1" applyBorder="1" applyAlignment="1" applyProtection="1">
      <alignment horizontal="center" vertical="center" wrapText="1"/>
    </xf>
    <xf numFmtId="164" fontId="16" fillId="0" borderId="31" xfId="1" applyNumberFormat="1" applyFont="1" applyFill="1" applyBorder="1" applyAlignment="1" applyProtection="1">
      <alignment horizontal="center" vertical="center" wrapText="1"/>
    </xf>
    <xf numFmtId="3" fontId="16" fillId="0" borderId="32" xfId="1" applyNumberFormat="1" applyFont="1" applyFill="1" applyBorder="1" applyAlignment="1" applyProtection="1">
      <alignment horizontal="center" vertical="center" wrapText="1"/>
    </xf>
    <xf numFmtId="3" fontId="16" fillId="0" borderId="33" xfId="1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/>
    <xf numFmtId="0" fontId="15" fillId="0" borderId="34" xfId="1" applyNumberFormat="1" applyFont="1" applyFill="1" applyBorder="1" applyAlignment="1" applyProtection="1">
      <alignment horizontal="left" vertical="center" wrapText="1"/>
    </xf>
    <xf numFmtId="3" fontId="16" fillId="0" borderId="35" xfId="1" applyNumberFormat="1" applyFont="1" applyFill="1" applyBorder="1" applyAlignment="1" applyProtection="1">
      <alignment horizontal="center" vertical="center" wrapText="1"/>
    </xf>
    <xf numFmtId="3" fontId="16" fillId="0" borderId="36" xfId="1" applyNumberFormat="1" applyFont="1" applyFill="1" applyBorder="1" applyAlignment="1" applyProtection="1">
      <alignment horizontal="center" vertical="center" wrapText="1"/>
    </xf>
    <xf numFmtId="3" fontId="16" fillId="0" borderId="37" xfId="1" applyNumberFormat="1" applyFont="1" applyFill="1" applyBorder="1" applyAlignment="1" applyProtection="1">
      <alignment horizontal="center" vertical="center" wrapText="1"/>
    </xf>
    <xf numFmtId="164" fontId="16" fillId="0" borderId="35" xfId="1" applyNumberFormat="1" applyFont="1" applyFill="1" applyBorder="1" applyAlignment="1" applyProtection="1">
      <alignment horizontal="center" vertical="center" wrapText="1"/>
    </xf>
    <xf numFmtId="164" fontId="16" fillId="0" borderId="36" xfId="1" applyNumberFormat="1" applyFont="1" applyFill="1" applyBorder="1" applyAlignment="1" applyProtection="1">
      <alignment horizontal="center" vertical="center" wrapText="1"/>
    </xf>
    <xf numFmtId="164" fontId="16" fillId="0" borderId="37" xfId="1" applyNumberFormat="1" applyFont="1" applyFill="1" applyBorder="1" applyAlignment="1" applyProtection="1">
      <alignment horizontal="center" vertical="center" wrapText="1"/>
    </xf>
    <xf numFmtId="164" fontId="16" fillId="0" borderId="38" xfId="1" applyNumberFormat="1" applyFont="1" applyFill="1" applyBorder="1" applyAlignment="1" applyProtection="1">
      <alignment horizontal="center" vertical="center" wrapText="1"/>
    </xf>
    <xf numFmtId="165" fontId="16" fillId="0" borderId="37" xfId="1" applyNumberFormat="1" applyFont="1" applyFill="1" applyBorder="1" applyAlignment="1" applyProtection="1">
      <alignment horizontal="center" vertical="center" wrapText="1"/>
    </xf>
    <xf numFmtId="164" fontId="16" fillId="0" borderId="39" xfId="1" applyNumberFormat="1" applyFont="1" applyFill="1" applyBorder="1" applyAlignment="1" applyProtection="1">
      <alignment horizontal="center" vertical="center" wrapText="1"/>
    </xf>
    <xf numFmtId="3" fontId="16" fillId="0" borderId="39" xfId="1" applyNumberFormat="1" applyFont="1" applyFill="1" applyBorder="1" applyAlignment="1" applyProtection="1">
      <alignment horizontal="center" vertical="center" wrapText="1"/>
    </xf>
    <xf numFmtId="3" fontId="16" fillId="0" borderId="40" xfId="1" applyNumberFormat="1" applyFont="1" applyFill="1" applyBorder="1" applyAlignment="1" applyProtection="1">
      <alignment horizontal="center" vertical="center" wrapText="1"/>
    </xf>
    <xf numFmtId="0" fontId="15" fillId="0" borderId="41" xfId="1" applyNumberFormat="1" applyFont="1" applyFill="1" applyBorder="1" applyAlignment="1" applyProtection="1">
      <alignment horizontal="left" vertical="center" wrapText="1"/>
    </xf>
    <xf numFmtId="3" fontId="16" fillId="0" borderId="42" xfId="1" applyNumberFormat="1" applyFont="1" applyFill="1" applyBorder="1" applyAlignment="1" applyProtection="1">
      <alignment horizontal="center" vertical="center" wrapText="1"/>
    </xf>
    <xf numFmtId="3" fontId="16" fillId="0" borderId="43" xfId="1" applyNumberFormat="1" applyFont="1" applyFill="1" applyBorder="1" applyAlignment="1" applyProtection="1">
      <alignment horizontal="center" vertical="center" wrapText="1"/>
    </xf>
    <xf numFmtId="3" fontId="16" fillId="0" borderId="44" xfId="1" applyNumberFormat="1" applyFont="1" applyFill="1" applyBorder="1" applyAlignment="1" applyProtection="1">
      <alignment horizontal="center" vertical="center" wrapText="1"/>
    </xf>
    <xf numFmtId="164" fontId="16" fillId="0" borderId="42" xfId="1" applyNumberFormat="1" applyFont="1" applyFill="1" applyBorder="1" applyAlignment="1" applyProtection="1">
      <alignment horizontal="center" vertical="center" wrapText="1"/>
    </xf>
    <xf numFmtId="164" fontId="16" fillId="0" borderId="43" xfId="1" applyNumberFormat="1" applyFont="1" applyFill="1" applyBorder="1" applyAlignment="1" applyProtection="1">
      <alignment horizontal="center" vertical="center" wrapText="1"/>
    </xf>
    <xf numFmtId="164" fontId="16" fillId="0" borderId="44" xfId="1" applyNumberFormat="1" applyFont="1" applyFill="1" applyBorder="1" applyAlignment="1" applyProtection="1">
      <alignment horizontal="center" vertical="center" wrapText="1"/>
    </xf>
    <xf numFmtId="164" fontId="16" fillId="0" borderId="45" xfId="1" applyNumberFormat="1" applyFont="1" applyFill="1" applyBorder="1" applyAlignment="1" applyProtection="1">
      <alignment horizontal="center" vertical="center" wrapText="1"/>
    </xf>
    <xf numFmtId="164" fontId="16" fillId="0" borderId="46" xfId="1" applyNumberFormat="1" applyFont="1" applyFill="1" applyBorder="1" applyAlignment="1" applyProtection="1">
      <alignment horizontal="center" vertical="center" wrapText="1"/>
    </xf>
    <xf numFmtId="3" fontId="16" fillId="0" borderId="46" xfId="1" applyNumberFormat="1" applyFont="1" applyFill="1" applyBorder="1" applyAlignment="1" applyProtection="1">
      <alignment horizontal="center" vertical="center" wrapText="1"/>
    </xf>
    <xf numFmtId="3" fontId="16" fillId="0" borderId="47" xfId="1" applyNumberFormat="1" applyFont="1" applyFill="1" applyBorder="1" applyAlignment="1" applyProtection="1">
      <alignment horizontal="center" vertical="center" wrapText="1"/>
    </xf>
    <xf numFmtId="0" fontId="15" fillId="0" borderId="48" xfId="1" applyNumberFormat="1" applyFont="1" applyFill="1" applyBorder="1" applyAlignment="1" applyProtection="1">
      <alignment horizontal="left" vertical="center" wrapText="1"/>
    </xf>
    <xf numFmtId="3" fontId="16" fillId="0" borderId="19" xfId="1" applyNumberFormat="1" applyFont="1" applyFill="1" applyBorder="1" applyAlignment="1" applyProtection="1">
      <alignment horizontal="center" vertical="center" wrapText="1"/>
    </xf>
    <xf numFmtId="3" fontId="16" fillId="0" borderId="20" xfId="1" applyNumberFormat="1" applyFont="1" applyFill="1" applyBorder="1" applyAlignment="1" applyProtection="1">
      <alignment horizontal="center" vertical="center" wrapText="1"/>
    </xf>
    <xf numFmtId="3" fontId="16" fillId="0" borderId="21" xfId="1" applyNumberFormat="1" applyFont="1" applyFill="1" applyBorder="1" applyAlignment="1" applyProtection="1">
      <alignment horizontal="center" vertical="center" wrapText="1"/>
    </xf>
    <xf numFmtId="164" fontId="16" fillId="0" borderId="19" xfId="1" applyNumberFormat="1" applyFont="1" applyFill="1" applyBorder="1" applyAlignment="1" applyProtection="1">
      <alignment horizontal="center" vertical="center" wrapText="1"/>
    </xf>
    <xf numFmtId="164" fontId="16" fillId="0" borderId="20" xfId="1" applyNumberFormat="1" applyFont="1" applyFill="1" applyBorder="1" applyAlignment="1" applyProtection="1">
      <alignment horizontal="center" vertical="center" wrapText="1"/>
    </xf>
    <xf numFmtId="164" fontId="16" fillId="0" borderId="21" xfId="1" applyNumberFormat="1" applyFont="1" applyFill="1" applyBorder="1" applyAlignment="1" applyProtection="1">
      <alignment horizontal="center" vertical="center" wrapText="1"/>
    </xf>
    <xf numFmtId="164" fontId="16" fillId="0" borderId="22" xfId="1" applyNumberFormat="1" applyFont="1" applyFill="1" applyBorder="1" applyAlignment="1" applyProtection="1">
      <alignment horizontal="center" vertical="center" wrapText="1"/>
    </xf>
    <xf numFmtId="164" fontId="16" fillId="0" borderId="23" xfId="1" applyNumberFormat="1" applyFont="1" applyFill="1" applyBorder="1" applyAlignment="1" applyProtection="1">
      <alignment horizontal="center" vertical="center" wrapText="1"/>
    </xf>
    <xf numFmtId="3" fontId="16" fillId="0" borderId="23" xfId="1" applyNumberFormat="1" applyFont="1" applyFill="1" applyBorder="1" applyAlignment="1" applyProtection="1">
      <alignment horizontal="center" vertical="center" wrapText="1"/>
    </xf>
    <xf numFmtId="3" fontId="16" fillId="0" borderId="49" xfId="1" applyNumberFormat="1" applyFont="1" applyFill="1" applyBorder="1" applyAlignment="1" applyProtection="1">
      <alignment horizontal="center" vertical="center" wrapText="1"/>
    </xf>
    <xf numFmtId="3" fontId="6" fillId="0" borderId="0" xfId="1" applyNumberFormat="1" applyFont="1" applyFill="1" applyAlignment="1">
      <alignment horizontal="center"/>
    </xf>
    <xf numFmtId="3" fontId="6" fillId="0" borderId="0" xfId="1" applyNumberFormat="1" applyFont="1" applyFill="1"/>
    <xf numFmtId="0" fontId="6" fillId="0" borderId="0" xfId="1" applyFont="1" applyFill="1" applyAlignment="1">
      <alignment horizontal="center"/>
    </xf>
    <xf numFmtId="164" fontId="16" fillId="0" borderId="52" xfId="1" applyNumberFormat="1" applyFont="1" applyFill="1" applyBorder="1" applyAlignment="1" applyProtection="1">
      <alignment horizontal="center" vertical="center" wrapText="1"/>
    </xf>
    <xf numFmtId="164" fontId="16" fillId="0" borderId="53" xfId="1" applyNumberFormat="1" applyFont="1" applyFill="1" applyBorder="1" applyAlignment="1" applyProtection="1">
      <alignment horizontal="center" vertical="center" wrapText="1"/>
    </xf>
    <xf numFmtId="3" fontId="16" fillId="0" borderId="10" xfId="1" applyNumberFormat="1" applyFont="1" applyFill="1" applyBorder="1" applyAlignment="1" applyProtection="1">
      <alignment horizontal="center" vertical="center" wrapText="1"/>
    </xf>
    <xf numFmtId="3" fontId="16" fillId="0" borderId="11" xfId="1" applyNumberFormat="1" applyFont="1" applyFill="1" applyBorder="1" applyAlignment="1" applyProtection="1">
      <alignment horizontal="center" vertical="center" wrapText="1"/>
    </xf>
    <xf numFmtId="3" fontId="16" fillId="0" borderId="12" xfId="1" applyNumberFormat="1" applyFont="1" applyFill="1" applyBorder="1" applyAlignment="1" applyProtection="1">
      <alignment horizontal="center" vertical="center" wrapText="1"/>
    </xf>
    <xf numFmtId="164" fontId="16" fillId="0" borderId="54" xfId="1" applyNumberFormat="1" applyFont="1" applyFill="1" applyBorder="1" applyAlignment="1" applyProtection="1">
      <alignment horizontal="center" vertical="center" wrapText="1"/>
    </xf>
    <xf numFmtId="164" fontId="16" fillId="0" borderId="51" xfId="1" applyNumberFormat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>
      <alignment horizontal="center"/>
    </xf>
    <xf numFmtId="0" fontId="3" fillId="0" borderId="0" xfId="2" applyFont="1" applyFill="1"/>
    <xf numFmtId="0" fontId="4" fillId="0" borderId="0" xfId="2" applyFont="1" applyFill="1" applyBorder="1" applyAlignment="1">
      <alignment horizontal="center"/>
    </xf>
    <xf numFmtId="0" fontId="4" fillId="0" borderId="0" xfId="2" applyFont="1" applyFill="1"/>
    <xf numFmtId="0" fontId="6" fillId="0" borderId="0" xfId="2" applyFont="1" applyFill="1"/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6" fillId="0" borderId="0" xfId="2" applyFont="1" applyFill="1" applyAlignment="1">
      <alignment vertical="center"/>
    </xf>
    <xf numFmtId="0" fontId="7" fillId="0" borderId="13" xfId="2" applyNumberFormat="1" applyFont="1" applyFill="1" applyBorder="1" applyAlignment="1" applyProtection="1">
      <alignment horizontal="center" vertical="center" wrapText="1"/>
    </xf>
    <xf numFmtId="0" fontId="7" fillId="0" borderId="18" xfId="2" applyNumberFormat="1" applyFont="1" applyFill="1" applyBorder="1" applyAlignment="1" applyProtection="1">
      <alignment horizontal="center" vertical="center" wrapText="1"/>
    </xf>
    <xf numFmtId="0" fontId="7" fillId="0" borderId="19" xfId="2" applyNumberFormat="1" applyFont="1" applyFill="1" applyBorder="1" applyAlignment="1" applyProtection="1">
      <alignment horizontal="center" vertical="center" wrapText="1"/>
    </xf>
    <xf numFmtId="0" fontId="7" fillId="0" borderId="20" xfId="2" applyNumberFormat="1" applyFont="1" applyFill="1" applyBorder="1" applyAlignment="1" applyProtection="1">
      <alignment horizontal="center" vertical="center" wrapText="1"/>
    </xf>
    <xf numFmtId="0" fontId="7" fillId="0" borderId="21" xfId="2" applyNumberFormat="1" applyFont="1" applyFill="1" applyBorder="1" applyAlignment="1" applyProtection="1">
      <alignment horizontal="center" vertical="center" wrapText="1"/>
    </xf>
    <xf numFmtId="0" fontId="15" fillId="0" borderId="27" xfId="2" applyNumberFormat="1" applyFont="1" applyFill="1" applyBorder="1" applyAlignment="1" applyProtection="1">
      <alignment horizontal="left" vertical="center" wrapText="1"/>
    </xf>
    <xf numFmtId="3" fontId="16" fillId="0" borderId="24" xfId="2" applyNumberFormat="1" applyFont="1" applyFill="1" applyBorder="1" applyAlignment="1" applyProtection="1">
      <alignment horizontal="center" vertical="center" wrapText="1"/>
    </xf>
    <xf numFmtId="3" fontId="16" fillId="0" borderId="25" xfId="2" applyNumberFormat="1" applyFont="1" applyFill="1" applyBorder="1" applyAlignment="1" applyProtection="1">
      <alignment horizontal="center" vertical="center" wrapText="1"/>
    </xf>
    <xf numFmtId="3" fontId="16" fillId="0" borderId="26" xfId="2" applyNumberFormat="1" applyFont="1" applyFill="1" applyBorder="1" applyAlignment="1" applyProtection="1">
      <alignment horizontal="center" vertical="center" wrapText="1"/>
    </xf>
    <xf numFmtId="164" fontId="16" fillId="0" borderId="24" xfId="2" applyNumberFormat="1" applyFont="1" applyFill="1" applyBorder="1" applyAlignment="1" applyProtection="1">
      <alignment horizontal="center" vertical="center" wrapText="1"/>
    </xf>
    <xf numFmtId="164" fontId="16" fillId="0" borderId="25" xfId="2" applyNumberFormat="1" applyFont="1" applyFill="1" applyBorder="1" applyAlignment="1" applyProtection="1">
      <alignment horizontal="center" vertical="center" wrapText="1"/>
    </xf>
    <xf numFmtId="164" fontId="16" fillId="0" borderId="26" xfId="2" applyNumberFormat="1" applyFont="1" applyFill="1" applyBorder="1" applyAlignment="1" applyProtection="1">
      <alignment horizontal="center" vertical="center" wrapText="1"/>
    </xf>
    <xf numFmtId="164" fontId="16" fillId="0" borderId="28" xfId="2" applyNumberFormat="1" applyFont="1" applyFill="1" applyBorder="1" applyAlignment="1" applyProtection="1">
      <alignment horizontal="center" vertical="center" wrapText="1"/>
    </xf>
    <xf numFmtId="0" fontId="17" fillId="0" borderId="0" xfId="2" applyFont="1" applyFill="1"/>
    <xf numFmtId="0" fontId="15" fillId="0" borderId="34" xfId="2" applyNumberFormat="1" applyFont="1" applyFill="1" applyBorder="1" applyAlignment="1" applyProtection="1">
      <alignment horizontal="left" vertical="center" wrapText="1"/>
    </xf>
    <xf numFmtId="3" fontId="16" fillId="0" borderId="35" xfId="2" applyNumberFormat="1" applyFont="1" applyFill="1" applyBorder="1" applyAlignment="1" applyProtection="1">
      <alignment horizontal="center" vertical="center" wrapText="1"/>
    </xf>
    <xf numFmtId="3" fontId="16" fillId="0" borderId="36" xfId="2" applyNumberFormat="1" applyFont="1" applyFill="1" applyBorder="1" applyAlignment="1" applyProtection="1">
      <alignment horizontal="center" vertical="center" wrapText="1"/>
    </xf>
    <xf numFmtId="3" fontId="16" fillId="0" borderId="37" xfId="2" applyNumberFormat="1" applyFont="1" applyFill="1" applyBorder="1" applyAlignment="1" applyProtection="1">
      <alignment horizontal="center" vertical="center" wrapText="1"/>
    </xf>
    <xf numFmtId="164" fontId="16" fillId="0" borderId="35" xfId="2" applyNumberFormat="1" applyFont="1" applyFill="1" applyBorder="1" applyAlignment="1" applyProtection="1">
      <alignment horizontal="center" vertical="center" wrapText="1"/>
    </xf>
    <xf numFmtId="164" fontId="16" fillId="0" borderId="36" xfId="2" applyNumberFormat="1" applyFont="1" applyFill="1" applyBorder="1" applyAlignment="1" applyProtection="1">
      <alignment horizontal="center" vertical="center" wrapText="1"/>
    </xf>
    <xf numFmtId="164" fontId="16" fillId="0" borderId="37" xfId="2" applyNumberFormat="1" applyFont="1" applyFill="1" applyBorder="1" applyAlignment="1" applyProtection="1">
      <alignment horizontal="center" vertical="center" wrapText="1"/>
    </xf>
    <xf numFmtId="164" fontId="16" fillId="0" borderId="38" xfId="2" applyNumberFormat="1" applyFont="1" applyFill="1" applyBorder="1" applyAlignment="1" applyProtection="1">
      <alignment horizontal="center" vertical="center" wrapText="1"/>
    </xf>
    <xf numFmtId="0" fontId="15" fillId="0" borderId="41" xfId="2" applyNumberFormat="1" applyFont="1" applyFill="1" applyBorder="1" applyAlignment="1" applyProtection="1">
      <alignment horizontal="left" vertical="center" wrapText="1"/>
    </xf>
    <xf numFmtId="3" fontId="16" fillId="0" borderId="42" xfId="2" applyNumberFormat="1" applyFont="1" applyFill="1" applyBorder="1" applyAlignment="1" applyProtection="1">
      <alignment horizontal="center" vertical="center" wrapText="1"/>
    </xf>
    <xf numFmtId="3" fontId="16" fillId="0" borderId="43" xfId="2" applyNumberFormat="1" applyFont="1" applyFill="1" applyBorder="1" applyAlignment="1" applyProtection="1">
      <alignment horizontal="center" vertical="center" wrapText="1"/>
    </xf>
    <xf numFmtId="3" fontId="16" fillId="0" borderId="44" xfId="2" applyNumberFormat="1" applyFont="1" applyFill="1" applyBorder="1" applyAlignment="1" applyProtection="1">
      <alignment horizontal="center" vertical="center" wrapText="1"/>
    </xf>
    <xf numFmtId="164" fontId="16" fillId="0" borderId="42" xfId="2" applyNumberFormat="1" applyFont="1" applyFill="1" applyBorder="1" applyAlignment="1" applyProtection="1">
      <alignment horizontal="center" vertical="center" wrapText="1"/>
    </xf>
    <xf numFmtId="164" fontId="16" fillId="0" borderId="43" xfId="2" applyNumberFormat="1" applyFont="1" applyFill="1" applyBorder="1" applyAlignment="1" applyProtection="1">
      <alignment horizontal="center" vertical="center" wrapText="1"/>
    </xf>
    <xf numFmtId="164" fontId="16" fillId="0" borderId="44" xfId="2" applyNumberFormat="1" applyFont="1" applyFill="1" applyBorder="1" applyAlignment="1" applyProtection="1">
      <alignment horizontal="center" vertical="center" wrapText="1"/>
    </xf>
    <xf numFmtId="164" fontId="16" fillId="0" borderId="45" xfId="2" applyNumberFormat="1" applyFont="1" applyFill="1" applyBorder="1" applyAlignment="1" applyProtection="1">
      <alignment horizontal="center" vertical="center" wrapText="1"/>
    </xf>
    <xf numFmtId="0" fontId="8" fillId="0" borderId="56" xfId="2" applyNumberFormat="1" applyFont="1" applyFill="1" applyBorder="1" applyAlignment="1" applyProtection="1">
      <alignment horizontal="center" vertical="center" wrapText="1"/>
    </xf>
    <xf numFmtId="0" fontId="15" fillId="0" borderId="48" xfId="2" applyNumberFormat="1" applyFont="1" applyFill="1" applyBorder="1" applyAlignment="1" applyProtection="1">
      <alignment horizontal="left" vertical="center" wrapText="1"/>
    </xf>
    <xf numFmtId="3" fontId="16" fillId="0" borderId="19" xfId="2" applyNumberFormat="1" applyFont="1" applyFill="1" applyBorder="1" applyAlignment="1" applyProtection="1">
      <alignment horizontal="center" vertical="center" wrapText="1"/>
    </xf>
    <xf numFmtId="3" fontId="16" fillId="0" borderId="20" xfId="2" applyNumberFormat="1" applyFont="1" applyFill="1" applyBorder="1" applyAlignment="1" applyProtection="1">
      <alignment horizontal="center" vertical="center" wrapText="1"/>
    </xf>
    <xf numFmtId="3" fontId="16" fillId="0" borderId="21" xfId="2" applyNumberFormat="1" applyFont="1" applyFill="1" applyBorder="1" applyAlignment="1" applyProtection="1">
      <alignment horizontal="center" vertical="center" wrapText="1"/>
    </xf>
    <xf numFmtId="164" fontId="16" fillId="0" borderId="19" xfId="2" applyNumberFormat="1" applyFont="1" applyFill="1" applyBorder="1" applyAlignment="1" applyProtection="1">
      <alignment horizontal="center" vertical="center" wrapText="1"/>
    </xf>
    <xf numFmtId="164" fontId="16" fillId="0" borderId="20" xfId="2" applyNumberFormat="1" applyFont="1" applyFill="1" applyBorder="1" applyAlignment="1" applyProtection="1">
      <alignment horizontal="center" vertical="center" wrapText="1"/>
    </xf>
    <xf numFmtId="164" fontId="16" fillId="0" borderId="21" xfId="2" applyNumberFormat="1" applyFont="1" applyFill="1" applyBorder="1" applyAlignment="1" applyProtection="1">
      <alignment horizontal="center" vertical="center" wrapText="1"/>
    </xf>
    <xf numFmtId="164" fontId="16" fillId="0" borderId="22" xfId="2" applyNumberFormat="1" applyFont="1" applyFill="1" applyBorder="1" applyAlignment="1" applyProtection="1">
      <alignment horizontal="center" vertical="center" wrapText="1"/>
    </xf>
    <xf numFmtId="3" fontId="6" fillId="0" borderId="0" xfId="2" applyNumberFormat="1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24" fillId="0" borderId="0" xfId="3" applyFont="1" applyFill="1"/>
    <xf numFmtId="0" fontId="25" fillId="0" borderId="0" xfId="3" applyFont="1" applyFill="1" applyAlignment="1">
      <alignment vertical="center" wrapText="1"/>
    </xf>
    <xf numFmtId="0" fontId="25" fillId="0" borderId="0" xfId="3" applyFont="1" applyFill="1" applyAlignment="1">
      <alignment horizontal="center" vertical="center" wrapText="1"/>
    </xf>
    <xf numFmtId="0" fontId="22" fillId="0" borderId="0" xfId="3" applyFont="1" applyFill="1"/>
    <xf numFmtId="166" fontId="26" fillId="0" borderId="0" xfId="3" applyNumberFormat="1" applyFont="1" applyFill="1" applyBorder="1" applyAlignment="1">
      <alignment horizontal="center" vertical="center" wrapText="1"/>
    </xf>
    <xf numFmtId="167" fontId="27" fillId="0" borderId="0" xfId="3" applyNumberFormat="1" applyFont="1" applyFill="1" applyBorder="1" applyAlignment="1">
      <alignment vertical="center"/>
    </xf>
    <xf numFmtId="14" fontId="25" fillId="0" borderId="0" xfId="3" applyNumberFormat="1" applyFont="1" applyFill="1" applyAlignment="1">
      <alignment horizontal="center" vertical="center"/>
    </xf>
    <xf numFmtId="0" fontId="22" fillId="0" borderId="0" xfId="3" applyFont="1" applyFill="1" applyAlignment="1">
      <alignment vertical="center"/>
    </xf>
    <xf numFmtId="0" fontId="28" fillId="0" borderId="0" xfId="3" applyFont="1" applyFill="1" applyBorder="1" applyAlignment="1">
      <alignment vertical="center"/>
    </xf>
    <xf numFmtId="166" fontId="26" fillId="0" borderId="0" xfId="3" applyNumberFormat="1" applyFont="1" applyFill="1" applyBorder="1" applyAlignment="1">
      <alignment horizontal="center" vertical="center"/>
    </xf>
    <xf numFmtId="0" fontId="28" fillId="0" borderId="52" xfId="3" applyFont="1" applyFill="1" applyBorder="1" applyAlignment="1">
      <alignment vertical="center"/>
    </xf>
    <xf numFmtId="0" fontId="33" fillId="0" borderId="0" xfId="3" applyFont="1" applyFill="1"/>
    <xf numFmtId="1" fontId="34" fillId="0" borderId="30" xfId="3" applyNumberFormat="1" applyFont="1" applyFill="1" applyBorder="1" applyAlignment="1">
      <alignment horizontal="center" vertical="center"/>
    </xf>
    <xf numFmtId="1" fontId="34" fillId="0" borderId="31" xfId="3" applyNumberFormat="1" applyFont="1" applyFill="1" applyBorder="1" applyAlignment="1">
      <alignment horizontal="center" vertical="center"/>
    </xf>
    <xf numFmtId="1" fontId="35" fillId="0" borderId="29" xfId="3" applyNumberFormat="1" applyFont="1" applyFill="1" applyBorder="1" applyAlignment="1">
      <alignment horizontal="center" vertical="center"/>
    </xf>
    <xf numFmtId="1" fontId="34" fillId="0" borderId="60" xfId="3" applyNumberFormat="1" applyFont="1" applyFill="1" applyBorder="1" applyAlignment="1">
      <alignment horizontal="center" vertical="center"/>
    </xf>
    <xf numFmtId="1" fontId="34" fillId="0" borderId="2" xfId="3" applyNumberFormat="1" applyFont="1" applyFill="1" applyBorder="1" applyAlignment="1">
      <alignment horizontal="center" vertical="center"/>
    </xf>
    <xf numFmtId="1" fontId="34" fillId="0" borderId="3" xfId="3" applyNumberFormat="1" applyFont="1" applyFill="1" applyBorder="1" applyAlignment="1">
      <alignment horizontal="center" vertical="center"/>
    </xf>
    <xf numFmtId="1" fontId="35" fillId="0" borderId="4" xfId="3" applyNumberFormat="1" applyFont="1" applyFill="1" applyBorder="1" applyAlignment="1">
      <alignment horizontal="center" vertical="center"/>
    </xf>
    <xf numFmtId="1" fontId="34" fillId="0" borderId="32" xfId="3" applyNumberFormat="1" applyFont="1" applyFill="1" applyBorder="1" applyAlignment="1">
      <alignment horizontal="center" vertical="center"/>
    </xf>
    <xf numFmtId="1" fontId="35" fillId="0" borderId="33" xfId="3" applyNumberFormat="1" applyFont="1" applyFill="1" applyBorder="1" applyAlignment="1">
      <alignment horizontal="center" vertical="center"/>
    </xf>
    <xf numFmtId="1" fontId="34" fillId="0" borderId="56" xfId="3" applyNumberFormat="1" applyFont="1" applyFill="1" applyBorder="1" applyAlignment="1">
      <alignment horizontal="center" vertical="center"/>
    </xf>
    <xf numFmtId="1" fontId="34" fillId="0" borderId="25" xfId="3" applyNumberFormat="1" applyFont="1" applyFill="1" applyBorder="1" applyAlignment="1">
      <alignment horizontal="center" vertical="center"/>
    </xf>
    <xf numFmtId="1" fontId="35" fillId="0" borderId="26" xfId="3" applyNumberFormat="1" applyFont="1" applyFill="1" applyBorder="1" applyAlignment="1">
      <alignment horizontal="center" vertical="center"/>
    </xf>
    <xf numFmtId="1" fontId="34" fillId="0" borderId="65" xfId="3" applyNumberFormat="1" applyFont="1" applyFill="1" applyBorder="1" applyAlignment="1">
      <alignment horizontal="center" vertical="center"/>
    </xf>
    <xf numFmtId="1" fontId="35" fillId="0" borderId="61" xfId="3" applyNumberFormat="1" applyFont="1" applyFill="1" applyBorder="1" applyAlignment="1">
      <alignment horizontal="center" vertical="center"/>
    </xf>
    <xf numFmtId="1" fontId="34" fillId="0" borderId="55" xfId="3" applyNumberFormat="1" applyFont="1" applyFill="1" applyBorder="1" applyAlignment="1">
      <alignment horizontal="center" vertical="center"/>
    </xf>
    <xf numFmtId="0" fontId="36" fillId="0" borderId="50" xfId="3" applyFont="1" applyFill="1" applyBorder="1" applyAlignment="1">
      <alignment horizontal="left" vertical="center" wrapText="1"/>
    </xf>
    <xf numFmtId="1" fontId="30" fillId="0" borderId="10" xfId="3" applyNumberFormat="1" applyFont="1" applyFill="1" applyBorder="1" applyAlignment="1">
      <alignment horizontal="center" vertical="center"/>
    </xf>
    <xf numFmtId="1" fontId="30" fillId="0" borderId="11" xfId="3" applyNumberFormat="1" applyFont="1" applyFill="1" applyBorder="1" applyAlignment="1">
      <alignment horizontal="center" vertical="center"/>
    </xf>
    <xf numFmtId="168" fontId="30" fillId="0" borderId="59" xfId="3" applyNumberFormat="1" applyFont="1" applyFill="1" applyBorder="1" applyAlignment="1">
      <alignment horizontal="center" vertical="center"/>
    </xf>
    <xf numFmtId="168" fontId="30" fillId="0" borderId="66" xfId="3" applyNumberFormat="1" applyFont="1" applyFill="1" applyBorder="1" applyAlignment="1">
      <alignment horizontal="center" vertical="center"/>
    </xf>
    <xf numFmtId="1" fontId="30" fillId="0" borderId="14" xfId="3" applyNumberFormat="1" applyFont="1" applyFill="1" applyBorder="1" applyAlignment="1">
      <alignment horizontal="center" vertical="center"/>
    </xf>
    <xf numFmtId="168" fontId="30" fillId="0" borderId="12" xfId="3" applyNumberFormat="1" applyFont="1" applyFill="1" applyBorder="1" applyAlignment="1">
      <alignment horizontal="center" vertical="center"/>
    </xf>
    <xf numFmtId="0" fontId="36" fillId="0" borderId="66" xfId="3" applyFont="1" applyFill="1" applyBorder="1" applyAlignment="1">
      <alignment horizontal="left" vertical="center" wrapText="1"/>
    </xf>
    <xf numFmtId="1" fontId="30" fillId="0" borderId="35" xfId="3" applyNumberFormat="1" applyFont="1" applyFill="1" applyBorder="1" applyAlignment="1">
      <alignment horizontal="center" vertical="center"/>
    </xf>
    <xf numFmtId="1" fontId="30" fillId="0" borderId="36" xfId="3" applyNumberFormat="1" applyFont="1" applyFill="1" applyBorder="1" applyAlignment="1">
      <alignment horizontal="center" vertical="center"/>
    </xf>
    <xf numFmtId="168" fontId="30" fillId="0" borderId="37" xfId="3" applyNumberFormat="1" applyFont="1" applyFill="1" applyBorder="1" applyAlignment="1">
      <alignment horizontal="center" vertical="center"/>
    </xf>
    <xf numFmtId="0" fontId="37" fillId="0" borderId="0" xfId="3" applyFont="1" applyFill="1"/>
    <xf numFmtId="0" fontId="36" fillId="0" borderId="62" xfId="3" applyFont="1" applyFill="1" applyBorder="1" applyAlignment="1">
      <alignment horizontal="left" vertical="center" wrapText="1"/>
    </xf>
    <xf numFmtId="1" fontId="30" fillId="0" borderId="42" xfId="3" applyNumberFormat="1" applyFont="1" applyFill="1" applyBorder="1" applyAlignment="1">
      <alignment horizontal="center" vertical="center"/>
    </xf>
    <xf numFmtId="1" fontId="30" fillId="0" borderId="43" xfId="3" applyNumberFormat="1" applyFont="1" applyFill="1" applyBorder="1" applyAlignment="1">
      <alignment horizontal="center" vertical="center"/>
    </xf>
    <xf numFmtId="168" fontId="30" fillId="0" borderId="47" xfId="3" applyNumberFormat="1" applyFont="1" applyFill="1" applyBorder="1" applyAlignment="1">
      <alignment horizontal="center" vertical="center"/>
    </xf>
    <xf numFmtId="168" fontId="30" fillId="0" borderId="41" xfId="3" applyNumberFormat="1" applyFont="1" applyFill="1" applyBorder="1" applyAlignment="1">
      <alignment horizontal="center" vertical="center"/>
    </xf>
    <xf numFmtId="1" fontId="30" fillId="0" borderId="46" xfId="3" applyNumberFormat="1" applyFont="1" applyFill="1" applyBorder="1" applyAlignment="1">
      <alignment horizontal="center" vertical="center"/>
    </xf>
    <xf numFmtId="168" fontId="30" fillId="0" borderId="44" xfId="3" applyNumberFormat="1" applyFont="1" applyFill="1" applyBorder="1" applyAlignment="1">
      <alignment horizontal="center" vertical="center"/>
    </xf>
    <xf numFmtId="0" fontId="36" fillId="0" borderId="13" xfId="3" applyFont="1" applyFill="1" applyBorder="1" applyAlignment="1">
      <alignment horizontal="left" vertical="center" wrapText="1"/>
    </xf>
    <xf numFmtId="0" fontId="38" fillId="0" borderId="67" xfId="3" applyFont="1" applyFill="1" applyBorder="1" applyAlignment="1">
      <alignment horizontal="left" vertical="center" wrapText="1"/>
    </xf>
    <xf numFmtId="1" fontId="30" fillId="0" borderId="19" xfId="3" applyNumberFormat="1" applyFont="1" applyFill="1" applyBorder="1" applyAlignment="1">
      <alignment horizontal="center" vertical="center"/>
    </xf>
    <xf numFmtId="1" fontId="30" fillId="0" borderId="20" xfId="3" applyNumberFormat="1" applyFont="1" applyFill="1" applyBorder="1" applyAlignment="1">
      <alignment horizontal="center" vertical="center"/>
    </xf>
    <xf numFmtId="168" fontId="30" fillId="0" borderId="49" xfId="3" applyNumberFormat="1" applyFont="1" applyFill="1" applyBorder="1" applyAlignment="1">
      <alignment horizontal="center" vertical="center"/>
    </xf>
    <xf numFmtId="168" fontId="30" fillId="0" borderId="48" xfId="3" applyNumberFormat="1" applyFont="1" applyFill="1" applyBorder="1" applyAlignment="1">
      <alignment horizontal="center" vertical="center"/>
    </xf>
    <xf numFmtId="1" fontId="30" fillId="0" borderId="23" xfId="3" applyNumberFormat="1" applyFont="1" applyFill="1" applyBorder="1" applyAlignment="1">
      <alignment horizontal="center" vertical="center"/>
    </xf>
    <xf numFmtId="168" fontId="30" fillId="0" borderId="21" xfId="3" applyNumberFormat="1" applyFont="1" applyFill="1" applyBorder="1" applyAlignment="1">
      <alignment horizontal="center" vertical="center"/>
    </xf>
    <xf numFmtId="0" fontId="38" fillId="0" borderId="48" xfId="3" applyFont="1" applyFill="1" applyBorder="1" applyAlignment="1">
      <alignment horizontal="left" vertical="center" wrapText="1"/>
    </xf>
    <xf numFmtId="0" fontId="36" fillId="0" borderId="68" xfId="3" applyFont="1" applyFill="1" applyBorder="1" applyAlignment="1">
      <alignment horizontal="left" vertical="center" wrapText="1"/>
    </xf>
    <xf numFmtId="0" fontId="39" fillId="0" borderId="35" xfId="3" applyFont="1" applyFill="1" applyBorder="1" applyAlignment="1">
      <alignment horizontal="center" vertical="center"/>
    </xf>
    <xf numFmtId="0" fontId="39" fillId="0" borderId="36" xfId="3" applyFont="1" applyFill="1" applyBorder="1" applyAlignment="1">
      <alignment horizontal="center" vertical="center"/>
    </xf>
    <xf numFmtId="168" fontId="40" fillId="0" borderId="37" xfId="3" applyNumberFormat="1" applyFont="1" applyFill="1" applyBorder="1" applyAlignment="1">
      <alignment horizontal="center" vertical="center"/>
    </xf>
    <xf numFmtId="168" fontId="40" fillId="0" borderId="53" xfId="3" applyNumberFormat="1" applyFont="1" applyFill="1" applyBorder="1" applyAlignment="1">
      <alignment horizontal="center" vertical="center"/>
    </xf>
    <xf numFmtId="1" fontId="40" fillId="0" borderId="35" xfId="3" applyNumberFormat="1" applyFont="1" applyFill="1" applyBorder="1" applyAlignment="1">
      <alignment horizontal="center" vertical="center"/>
    </xf>
    <xf numFmtId="1" fontId="40" fillId="0" borderId="36" xfId="3" applyNumberFormat="1" applyFont="1" applyFill="1" applyBorder="1" applyAlignment="1">
      <alignment horizontal="center" vertical="center"/>
    </xf>
    <xf numFmtId="0" fontId="36" fillId="0" borderId="34" xfId="3" applyFont="1" applyFill="1" applyBorder="1" applyAlignment="1">
      <alignment horizontal="left" vertical="center" wrapText="1"/>
    </xf>
    <xf numFmtId="1" fontId="40" fillId="0" borderId="39" xfId="3" applyNumberFormat="1" applyFont="1" applyFill="1" applyBorder="1" applyAlignment="1">
      <alignment horizontal="center" vertical="center"/>
    </xf>
    <xf numFmtId="0" fontId="39" fillId="0" borderId="39" xfId="3" applyFont="1" applyFill="1" applyBorder="1" applyAlignment="1">
      <alignment horizontal="center" vertical="center"/>
    </xf>
    <xf numFmtId="0" fontId="41" fillId="0" borderId="34" xfId="3" applyFont="1" applyFill="1" applyBorder="1" applyAlignment="1">
      <alignment horizontal="left" vertical="center" wrapText="1"/>
    </xf>
    <xf numFmtId="0" fontId="22" fillId="0" borderId="53" xfId="3" applyFont="1" applyFill="1" applyBorder="1"/>
    <xf numFmtId="0" fontId="36" fillId="0" borderId="69" xfId="3" applyFont="1" applyFill="1" applyBorder="1" applyAlignment="1">
      <alignment horizontal="left" vertical="center" wrapText="1"/>
    </xf>
    <xf numFmtId="0" fontId="39" fillId="0" borderId="42" xfId="3" applyFont="1" applyFill="1" applyBorder="1" applyAlignment="1">
      <alignment horizontal="center" vertical="center"/>
    </xf>
    <xf numFmtId="0" fontId="39" fillId="0" borderId="43" xfId="3" applyFont="1" applyFill="1" applyBorder="1" applyAlignment="1">
      <alignment horizontal="center" vertical="center"/>
    </xf>
    <xf numFmtId="168" fontId="40" fillId="0" borderId="44" xfId="3" applyNumberFormat="1" applyFont="1" applyFill="1" applyBorder="1" applyAlignment="1">
      <alignment horizontal="center" vertical="center"/>
    </xf>
    <xf numFmtId="168" fontId="40" fillId="0" borderId="54" xfId="3" applyNumberFormat="1" applyFont="1" applyFill="1" applyBorder="1" applyAlignment="1">
      <alignment horizontal="center" vertical="center"/>
    </xf>
    <xf numFmtId="1" fontId="40" fillId="0" borderId="42" xfId="3" applyNumberFormat="1" applyFont="1" applyFill="1" applyBorder="1" applyAlignment="1">
      <alignment horizontal="center" vertical="center"/>
    </xf>
    <xf numFmtId="1" fontId="40" fillId="0" borderId="43" xfId="3" applyNumberFormat="1" applyFont="1" applyFill="1" applyBorder="1" applyAlignment="1">
      <alignment horizontal="center" vertical="center"/>
    </xf>
    <xf numFmtId="0" fontId="36" fillId="0" borderId="41" xfId="3" applyFont="1" applyFill="1" applyBorder="1" applyAlignment="1">
      <alignment horizontal="left" vertical="center" wrapText="1"/>
    </xf>
    <xf numFmtId="0" fontId="39" fillId="0" borderId="46" xfId="3" applyFont="1" applyFill="1" applyBorder="1" applyAlignment="1">
      <alignment horizontal="center" vertical="center"/>
    </xf>
    <xf numFmtId="0" fontId="41" fillId="0" borderId="41" xfId="3" applyFont="1" applyFill="1" applyBorder="1" applyAlignment="1">
      <alignment horizontal="left" vertical="center" wrapText="1"/>
    </xf>
    <xf numFmtId="0" fontId="42" fillId="0" borderId="67" xfId="3" applyFont="1" applyFill="1" applyBorder="1" applyAlignment="1">
      <alignment horizontal="left" vertical="center" wrapText="1"/>
    </xf>
    <xf numFmtId="0" fontId="39" fillId="0" borderId="19" xfId="3" applyFont="1" applyFill="1" applyBorder="1" applyAlignment="1">
      <alignment horizontal="center" vertical="center"/>
    </xf>
    <xf numFmtId="0" fontId="39" fillId="0" borderId="20" xfId="3" applyFont="1" applyFill="1" applyBorder="1" applyAlignment="1">
      <alignment horizontal="center" vertical="center"/>
    </xf>
    <xf numFmtId="168" fontId="40" fillId="0" borderId="21" xfId="3" applyNumberFormat="1" applyFont="1" applyFill="1" applyBorder="1" applyAlignment="1">
      <alignment horizontal="center" vertical="center"/>
    </xf>
    <xf numFmtId="168" fontId="40" fillId="0" borderId="51" xfId="3" applyNumberFormat="1" applyFont="1" applyFill="1" applyBorder="1" applyAlignment="1">
      <alignment horizontal="center" vertical="center"/>
    </xf>
    <xf numFmtId="1" fontId="40" fillId="0" borderId="19" xfId="3" applyNumberFormat="1" applyFont="1" applyFill="1" applyBorder="1" applyAlignment="1">
      <alignment horizontal="center" vertical="center"/>
    </xf>
    <xf numFmtId="1" fontId="40" fillId="0" borderId="20" xfId="3" applyNumberFormat="1" applyFont="1" applyFill="1" applyBorder="1" applyAlignment="1">
      <alignment horizontal="center" vertical="center"/>
    </xf>
    <xf numFmtId="0" fontId="42" fillId="0" borderId="48" xfId="3" applyFont="1" applyFill="1" applyBorder="1" applyAlignment="1">
      <alignment horizontal="left" vertical="center" wrapText="1"/>
    </xf>
    <xf numFmtId="1" fontId="40" fillId="0" borderId="56" xfId="3" applyNumberFormat="1" applyFont="1" applyFill="1" applyBorder="1" applyAlignment="1">
      <alignment horizontal="center" vertical="center"/>
    </xf>
    <xf numFmtId="0" fontId="39" fillId="0" borderId="23" xfId="3" applyFont="1" applyFill="1" applyBorder="1" applyAlignment="1">
      <alignment horizontal="center" vertical="center"/>
    </xf>
    <xf numFmtId="0" fontId="43" fillId="0" borderId="48" xfId="3" applyFont="1" applyFill="1" applyBorder="1" applyAlignment="1">
      <alignment horizontal="left" vertical="center" wrapText="1"/>
    </xf>
    <xf numFmtId="0" fontId="43" fillId="0" borderId="68" xfId="3" applyFont="1" applyFill="1" applyBorder="1" applyAlignment="1">
      <alignment horizontal="left" vertical="center" wrapText="1"/>
    </xf>
    <xf numFmtId="0" fontId="43" fillId="0" borderId="34" xfId="3" applyFont="1" applyFill="1" applyBorder="1" applyAlignment="1">
      <alignment horizontal="left" vertical="center" wrapText="1"/>
    </xf>
    <xf numFmtId="0" fontId="43" fillId="0" borderId="69" xfId="3" applyFont="1" applyFill="1" applyBorder="1" applyAlignment="1">
      <alignment horizontal="left" vertical="center" wrapText="1"/>
    </xf>
    <xf numFmtId="0" fontId="43" fillId="0" borderId="41" xfId="3" applyFont="1" applyFill="1" applyBorder="1" applyAlignment="1">
      <alignment horizontal="left" vertical="center" wrapText="1"/>
    </xf>
    <xf numFmtId="1" fontId="40" fillId="0" borderId="46" xfId="3" applyNumberFormat="1" applyFont="1" applyFill="1" applyBorder="1" applyAlignment="1">
      <alignment horizontal="center" vertical="center"/>
    </xf>
    <xf numFmtId="1" fontId="40" fillId="0" borderId="23" xfId="3" applyNumberFormat="1" applyFont="1" applyFill="1" applyBorder="1" applyAlignment="1">
      <alignment horizontal="center" vertical="center"/>
    </xf>
    <xf numFmtId="0" fontId="22" fillId="0" borderId="0" xfId="3" applyFont="1" applyFill="1" applyAlignment="1">
      <alignment wrapText="1"/>
    </xf>
    <xf numFmtId="0" fontId="23" fillId="0" borderId="0" xfId="3" applyFont="1" applyFill="1" applyAlignment="1">
      <alignment horizontal="center" vertical="center" wrapText="1"/>
    </xf>
    <xf numFmtId="166" fontId="31" fillId="0" borderId="0" xfId="3" applyNumberFormat="1" applyFont="1" applyFill="1" applyBorder="1" applyAlignment="1">
      <alignment horizontal="center"/>
    </xf>
    <xf numFmtId="0" fontId="45" fillId="0" borderId="0" xfId="3" applyFont="1" applyFill="1" applyAlignment="1"/>
    <xf numFmtId="0" fontId="22" fillId="0" borderId="0" xfId="3" applyFont="1" applyFill="1" applyAlignment="1"/>
    <xf numFmtId="0" fontId="28" fillId="0" borderId="0" xfId="3" applyFont="1" applyFill="1" applyBorder="1" applyAlignment="1"/>
    <xf numFmtId="0" fontId="28" fillId="0" borderId="0" xfId="3" applyFont="1" applyFill="1" applyBorder="1" applyAlignment="1">
      <alignment horizontal="center"/>
    </xf>
    <xf numFmtId="0" fontId="46" fillId="0" borderId="0" xfId="3" applyFont="1" applyFill="1"/>
    <xf numFmtId="0" fontId="22" fillId="0" borderId="30" xfId="3" applyFont="1" applyFill="1" applyBorder="1"/>
    <xf numFmtId="0" fontId="29" fillId="0" borderId="31" xfId="3" applyFont="1" applyFill="1" applyBorder="1" applyAlignment="1">
      <alignment horizontal="center" vertical="center"/>
    </xf>
    <xf numFmtId="0" fontId="47" fillId="0" borderId="31" xfId="3" applyFont="1" applyFill="1" applyBorder="1" applyAlignment="1">
      <alignment horizontal="center" vertical="center" wrapText="1"/>
    </xf>
    <xf numFmtId="0" fontId="48" fillId="0" borderId="31" xfId="3" applyFont="1" applyFill="1" applyBorder="1" applyAlignment="1">
      <alignment horizontal="left" vertical="center"/>
    </xf>
    <xf numFmtId="0" fontId="47" fillId="0" borderId="31" xfId="3" applyFont="1" applyFill="1" applyBorder="1" applyAlignment="1">
      <alignment horizontal="center" vertical="center"/>
    </xf>
    <xf numFmtId="0" fontId="48" fillId="0" borderId="3" xfId="3" applyFont="1" applyFill="1" applyBorder="1" applyAlignment="1">
      <alignment horizontal="left" vertical="center"/>
    </xf>
    <xf numFmtId="0" fontId="47" fillId="0" borderId="3" xfId="3" applyFont="1" applyFill="1" applyBorder="1" applyAlignment="1">
      <alignment horizontal="center" vertical="center"/>
    </xf>
    <xf numFmtId="0" fontId="47" fillId="0" borderId="4" xfId="3" applyFont="1" applyFill="1" applyBorder="1" applyAlignment="1">
      <alignment horizontal="center" vertical="center"/>
    </xf>
    <xf numFmtId="0" fontId="36" fillId="0" borderId="35" xfId="3" applyFont="1" applyFill="1" applyBorder="1" applyAlignment="1">
      <alignment horizontal="left" vertical="center"/>
    </xf>
    <xf numFmtId="0" fontId="30" fillId="0" borderId="36" xfId="3" applyFont="1" applyFill="1" applyBorder="1" applyAlignment="1">
      <alignment horizontal="center" vertical="center"/>
    </xf>
    <xf numFmtId="168" fontId="31" fillId="0" borderId="36" xfId="3" applyNumberFormat="1" applyFont="1" applyFill="1" applyBorder="1" applyAlignment="1">
      <alignment horizontal="center" vertical="center"/>
    </xf>
    <xf numFmtId="0" fontId="49" fillId="0" borderId="36" xfId="3" applyFont="1" applyFill="1" applyBorder="1" applyAlignment="1">
      <alignment horizontal="left" vertical="center"/>
    </xf>
    <xf numFmtId="0" fontId="31" fillId="0" borderId="36" xfId="3" applyFont="1" applyFill="1" applyBorder="1" applyAlignment="1">
      <alignment horizontal="center" vertical="center"/>
    </xf>
    <xf numFmtId="168" fontId="29" fillId="0" borderId="36" xfId="3" applyNumberFormat="1" applyFont="1" applyFill="1" applyBorder="1" applyAlignment="1">
      <alignment horizontal="center" vertical="center"/>
    </xf>
    <xf numFmtId="168" fontId="29" fillId="0" borderId="40" xfId="3" applyNumberFormat="1" applyFont="1" applyFill="1" applyBorder="1" applyAlignment="1">
      <alignment horizontal="center" vertical="center"/>
    </xf>
    <xf numFmtId="0" fontId="49" fillId="0" borderId="10" xfId="3" applyFont="1" applyFill="1" applyBorder="1" applyAlignment="1">
      <alignment horizontal="left" vertical="center"/>
    </xf>
    <xf numFmtId="0" fontId="31" fillId="0" borderId="11" xfId="3" applyFont="1" applyFill="1" applyBorder="1" applyAlignment="1">
      <alignment horizontal="center" vertical="center"/>
    </xf>
    <xf numFmtId="168" fontId="29" fillId="0" borderId="11" xfId="3" applyNumberFormat="1" applyFont="1" applyFill="1" applyBorder="1" applyAlignment="1">
      <alignment horizontal="center" vertical="center"/>
    </xf>
    <xf numFmtId="168" fontId="29" fillId="0" borderId="12" xfId="3" applyNumberFormat="1" applyFont="1" applyFill="1" applyBorder="1" applyAlignment="1">
      <alignment horizontal="center" vertical="center"/>
    </xf>
    <xf numFmtId="0" fontId="50" fillId="0" borderId="42" xfId="3" applyFont="1" applyFill="1" applyBorder="1" applyAlignment="1">
      <alignment horizontal="left" vertical="center"/>
    </xf>
    <xf numFmtId="0" fontId="30" fillId="0" borderId="43" xfId="3" applyFont="1" applyFill="1" applyBorder="1" applyAlignment="1">
      <alignment horizontal="center" vertical="center"/>
    </xf>
    <xf numFmtId="168" fontId="31" fillId="0" borderId="43" xfId="3" applyNumberFormat="1" applyFont="1" applyFill="1" applyBorder="1" applyAlignment="1">
      <alignment horizontal="center" vertical="center"/>
    </xf>
    <xf numFmtId="0" fontId="43" fillId="0" borderId="43" xfId="3" applyFont="1" applyFill="1" applyBorder="1" applyAlignment="1">
      <alignment horizontal="left" vertical="center"/>
    </xf>
    <xf numFmtId="0" fontId="31" fillId="0" borderId="43" xfId="3" applyFont="1" applyFill="1" applyBorder="1" applyAlignment="1">
      <alignment horizontal="center" vertical="center"/>
    </xf>
    <xf numFmtId="168" fontId="29" fillId="0" borderId="43" xfId="3" applyNumberFormat="1" applyFont="1" applyFill="1" applyBorder="1" applyAlignment="1">
      <alignment horizontal="center" vertical="center"/>
    </xf>
    <xf numFmtId="168" fontId="29" fillId="0" borderId="47" xfId="3" applyNumberFormat="1" applyFont="1" applyFill="1" applyBorder="1" applyAlignment="1">
      <alignment horizontal="center" vertical="center"/>
    </xf>
    <xf numFmtId="0" fontId="43" fillId="0" borderId="42" xfId="3" applyFont="1" applyFill="1" applyBorder="1" applyAlignment="1">
      <alignment horizontal="left" vertical="center"/>
    </xf>
    <xf numFmtId="168" fontId="29" fillId="0" borderId="44" xfId="3" applyNumberFormat="1" applyFont="1" applyFill="1" applyBorder="1" applyAlignment="1">
      <alignment horizontal="center" vertical="center"/>
    </xf>
    <xf numFmtId="0" fontId="50" fillId="0" borderId="19" xfId="3" applyFont="1" applyFill="1" applyBorder="1" applyAlignment="1">
      <alignment horizontal="left" vertical="center" wrapText="1"/>
    </xf>
    <xf numFmtId="0" fontId="30" fillId="0" borderId="20" xfId="3" applyFont="1" applyFill="1" applyBorder="1" applyAlignment="1">
      <alignment horizontal="center" vertical="center"/>
    </xf>
    <xf numFmtId="168" fontId="31" fillId="0" borderId="20" xfId="3" applyNumberFormat="1" applyFont="1" applyFill="1" applyBorder="1" applyAlignment="1">
      <alignment horizontal="center" vertical="center"/>
    </xf>
    <xf numFmtId="0" fontId="43" fillId="0" borderId="20" xfId="3" applyFont="1" applyFill="1" applyBorder="1" applyAlignment="1">
      <alignment horizontal="left" vertical="center" wrapText="1"/>
    </xf>
    <xf numFmtId="0" fontId="31" fillId="0" borderId="20" xfId="3" applyFont="1" applyFill="1" applyBorder="1" applyAlignment="1">
      <alignment horizontal="center" vertical="center"/>
    </xf>
    <xf numFmtId="168" fontId="29" fillId="0" borderId="20" xfId="3" applyNumberFormat="1" applyFont="1" applyFill="1" applyBorder="1" applyAlignment="1">
      <alignment horizontal="center" vertical="center"/>
    </xf>
    <xf numFmtId="168" fontId="29" fillId="0" borderId="49" xfId="3" applyNumberFormat="1" applyFont="1" applyFill="1" applyBorder="1" applyAlignment="1">
      <alignment horizontal="center" vertical="center"/>
    </xf>
    <xf numFmtId="0" fontId="43" fillId="0" borderId="19" xfId="3" applyFont="1" applyFill="1" applyBorder="1" applyAlignment="1">
      <alignment horizontal="left" vertical="center" wrapText="1"/>
    </xf>
    <xf numFmtId="168" fontId="29" fillId="0" borderId="21" xfId="3" applyNumberFormat="1" applyFont="1" applyFill="1" applyBorder="1" applyAlignment="1">
      <alignment horizontal="center" vertical="center"/>
    </xf>
    <xf numFmtId="0" fontId="51" fillId="0" borderId="35" xfId="3" applyFont="1" applyFill="1" applyBorder="1" applyAlignment="1">
      <alignment horizontal="left" vertical="center"/>
    </xf>
    <xf numFmtId="168" fontId="52" fillId="0" borderId="36" xfId="3" applyNumberFormat="1" applyFont="1" applyFill="1" applyBorder="1" applyAlignment="1">
      <alignment horizontal="center" vertical="center"/>
    </xf>
    <xf numFmtId="10" fontId="53" fillId="0" borderId="36" xfId="3" applyNumberFormat="1" applyFont="1" applyFill="1" applyBorder="1" applyAlignment="1">
      <alignment horizontal="center" vertical="center"/>
    </xf>
    <xf numFmtId="0" fontId="51" fillId="0" borderId="36" xfId="3" applyFont="1" applyFill="1" applyBorder="1" applyAlignment="1">
      <alignment horizontal="left" vertical="center"/>
    </xf>
    <xf numFmtId="0" fontId="52" fillId="0" borderId="36" xfId="3" applyFont="1" applyFill="1" applyBorder="1" applyAlignment="1">
      <alignment horizontal="center" vertical="center"/>
    </xf>
    <xf numFmtId="168" fontId="54" fillId="0" borderId="36" xfId="3" applyNumberFormat="1" applyFont="1" applyFill="1" applyBorder="1" applyAlignment="1">
      <alignment horizontal="center" vertical="center"/>
    </xf>
    <xf numFmtId="168" fontId="54" fillId="0" borderId="40" xfId="3" applyNumberFormat="1" applyFont="1" applyFill="1" applyBorder="1" applyAlignment="1">
      <alignment horizontal="center" vertical="center"/>
    </xf>
    <xf numFmtId="168" fontId="54" fillId="0" borderId="37" xfId="3" applyNumberFormat="1" applyFont="1" applyFill="1" applyBorder="1" applyAlignment="1">
      <alignment horizontal="center" vertical="center"/>
    </xf>
    <xf numFmtId="0" fontId="51" fillId="0" borderId="42" xfId="3" applyFont="1" applyFill="1" applyBorder="1" applyAlignment="1">
      <alignment horizontal="left" vertical="center"/>
    </xf>
    <xf numFmtId="168" fontId="52" fillId="0" borderId="43" xfId="3" applyNumberFormat="1" applyFont="1" applyFill="1" applyBorder="1" applyAlignment="1">
      <alignment horizontal="center" vertical="center"/>
    </xf>
    <xf numFmtId="168" fontId="37" fillId="0" borderId="43" xfId="3" applyNumberFormat="1" applyFont="1" applyFill="1" applyBorder="1" applyAlignment="1">
      <alignment horizontal="center" vertical="center"/>
    </xf>
    <xf numFmtId="0" fontId="51" fillId="0" borderId="43" xfId="3" applyFont="1" applyFill="1" applyBorder="1" applyAlignment="1">
      <alignment horizontal="left" vertical="center"/>
    </xf>
    <xf numFmtId="0" fontId="52" fillId="0" borderId="43" xfId="3" applyFont="1" applyFill="1" applyBorder="1" applyAlignment="1">
      <alignment horizontal="center" vertical="center"/>
    </xf>
    <xf numFmtId="168" fontId="54" fillId="0" borderId="43" xfId="3" applyNumberFormat="1" applyFont="1" applyFill="1" applyBorder="1" applyAlignment="1">
      <alignment horizontal="center" vertical="center"/>
    </xf>
    <xf numFmtId="168" fontId="54" fillId="0" borderId="47" xfId="3" applyNumberFormat="1" applyFont="1" applyFill="1" applyBorder="1" applyAlignment="1">
      <alignment horizontal="center" vertical="center"/>
    </xf>
    <xf numFmtId="168" fontId="54" fillId="0" borderId="44" xfId="3" applyNumberFormat="1" applyFont="1" applyFill="1" applyBorder="1" applyAlignment="1">
      <alignment horizontal="center" vertical="center"/>
    </xf>
    <xf numFmtId="0" fontId="51" fillId="0" borderId="19" xfId="3" applyFont="1" applyFill="1" applyBorder="1" applyAlignment="1">
      <alignment horizontal="left" vertical="center"/>
    </xf>
    <xf numFmtId="168" fontId="52" fillId="0" borderId="20" xfId="3" applyNumberFormat="1" applyFont="1" applyFill="1" applyBorder="1" applyAlignment="1">
      <alignment horizontal="center" vertical="center"/>
    </xf>
    <xf numFmtId="168" fontId="37" fillId="0" borderId="20" xfId="3" applyNumberFormat="1" applyFont="1" applyFill="1" applyBorder="1" applyAlignment="1">
      <alignment horizontal="center" vertical="center"/>
    </xf>
    <xf numFmtId="0" fontId="51" fillId="0" borderId="20" xfId="3" applyFont="1" applyFill="1" applyBorder="1" applyAlignment="1">
      <alignment horizontal="left" vertical="center"/>
    </xf>
    <xf numFmtId="0" fontId="52" fillId="0" borderId="20" xfId="3" applyFont="1" applyFill="1" applyBorder="1" applyAlignment="1">
      <alignment horizontal="center" vertical="center"/>
    </xf>
    <xf numFmtId="168" fontId="54" fillId="0" borderId="20" xfId="3" applyNumberFormat="1" applyFont="1" applyFill="1" applyBorder="1" applyAlignment="1">
      <alignment horizontal="center" vertical="center"/>
    </xf>
    <xf numFmtId="168" fontId="54" fillId="0" borderId="49" xfId="3" applyNumberFormat="1" applyFont="1" applyFill="1" applyBorder="1" applyAlignment="1">
      <alignment horizontal="center" vertical="center"/>
    </xf>
    <xf numFmtId="168" fontId="54" fillId="0" borderId="21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3" xfId="1" applyNumberFormat="1" applyFont="1" applyFill="1" applyBorder="1" applyAlignment="1" applyProtection="1">
      <alignment horizontal="center" vertical="center" wrapText="1"/>
    </xf>
    <xf numFmtId="0" fontId="7" fillId="0" borderId="18" xfId="1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6" xfId="1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9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0" fontId="10" fillId="0" borderId="20" xfId="1" applyNumberFormat="1" applyFont="1" applyFill="1" applyBorder="1" applyAlignment="1" applyProtection="1">
      <alignment horizontal="center" vertical="center" wrapText="1"/>
    </xf>
    <xf numFmtId="0" fontId="9" fillId="0" borderId="5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10" fillId="0" borderId="10" xfId="1" applyNumberFormat="1" applyFont="1" applyFill="1" applyBorder="1" applyAlignment="1" applyProtection="1">
      <alignment horizontal="center" vertical="center" wrapText="1"/>
    </xf>
    <xf numFmtId="0" fontId="10" fillId="0" borderId="19" xfId="1" applyNumberFormat="1" applyFont="1" applyFill="1" applyBorder="1" applyAlignment="1" applyProtection="1">
      <alignment horizontal="center" vertical="center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10" fillId="0" borderId="21" xfId="1" applyNumberFormat="1" applyFont="1" applyFill="1" applyBorder="1" applyAlignment="1" applyProtection="1">
      <alignment horizontal="center" vertical="center" wrapText="1"/>
    </xf>
    <xf numFmtId="0" fontId="11" fillId="0" borderId="10" xfId="1" applyNumberFormat="1" applyFont="1" applyFill="1" applyBorder="1" applyAlignment="1" applyProtection="1">
      <alignment horizontal="center" vertical="center" wrapText="1"/>
    </xf>
    <xf numFmtId="0" fontId="11" fillId="0" borderId="11" xfId="1" applyNumberFormat="1" applyFont="1" applyFill="1" applyBorder="1" applyAlignment="1" applyProtection="1">
      <alignment horizontal="center" vertical="center" wrapText="1"/>
    </xf>
    <xf numFmtId="0" fontId="11" fillId="0" borderId="12" xfId="1" applyNumberFormat="1" applyFont="1" applyFill="1" applyBorder="1" applyAlignment="1" applyProtection="1">
      <alignment horizontal="center" vertical="center" wrapText="1"/>
    </xf>
    <xf numFmtId="0" fontId="7" fillId="0" borderId="6" xfId="1" applyNumberFormat="1" applyFont="1" applyFill="1" applyBorder="1" applyAlignment="1" applyProtection="1">
      <alignment horizontal="center" vertical="center" wrapText="1"/>
    </xf>
    <xf numFmtId="0" fontId="7" fillId="0" borderId="22" xfId="1" applyNumberFormat="1" applyFont="1" applyFill="1" applyBorder="1" applyAlignment="1" applyProtection="1">
      <alignment horizontal="center" vertical="center" wrapText="1"/>
    </xf>
    <xf numFmtId="0" fontId="7" fillId="0" borderId="12" xfId="1" applyNumberFormat="1" applyFont="1" applyFill="1" applyBorder="1" applyAlignment="1" applyProtection="1">
      <alignment horizontal="center" vertical="center" wrapText="1"/>
    </xf>
    <xf numFmtId="0" fontId="7" fillId="0" borderId="21" xfId="1" applyNumberFormat="1" applyFont="1" applyFill="1" applyBorder="1" applyAlignment="1" applyProtection="1">
      <alignment horizontal="center" vertical="center" wrapText="1"/>
    </xf>
    <xf numFmtId="0" fontId="12" fillId="0" borderId="16" xfId="1" applyNumberFormat="1" applyFont="1" applyFill="1" applyBorder="1" applyAlignment="1" applyProtection="1">
      <alignment horizontal="center" vertical="center" textRotation="90" wrapText="1"/>
    </xf>
    <xf numFmtId="0" fontId="12" fillId="0" borderId="25" xfId="1" applyNumberFormat="1" applyFont="1" applyFill="1" applyBorder="1" applyAlignment="1" applyProtection="1">
      <alignment horizontal="center" vertical="center" textRotation="90" wrapText="1"/>
    </xf>
    <xf numFmtId="0" fontId="11" fillId="0" borderId="14" xfId="1" applyNumberFormat="1" applyFont="1" applyFill="1" applyBorder="1" applyAlignment="1" applyProtection="1">
      <alignment horizontal="center" vertical="center" wrapText="1"/>
    </xf>
    <xf numFmtId="0" fontId="12" fillId="0" borderId="15" xfId="1" applyNumberFormat="1" applyFont="1" applyFill="1" applyBorder="1" applyAlignment="1" applyProtection="1">
      <alignment horizontal="center" vertical="center" textRotation="90" wrapText="1"/>
    </xf>
    <xf numFmtId="0" fontId="12" fillId="0" borderId="24" xfId="1" applyNumberFormat="1" applyFont="1" applyFill="1" applyBorder="1" applyAlignment="1" applyProtection="1">
      <alignment horizontal="center" vertical="center" textRotation="90" wrapText="1"/>
    </xf>
    <xf numFmtId="0" fontId="12" fillId="0" borderId="17" xfId="1" applyNumberFormat="1" applyFont="1" applyFill="1" applyBorder="1" applyAlignment="1" applyProtection="1">
      <alignment horizontal="center" vertical="center" textRotation="90" wrapText="1"/>
    </xf>
    <xf numFmtId="0" fontId="12" fillId="0" borderId="26" xfId="1" applyNumberFormat="1" applyFont="1" applyFill="1" applyBorder="1" applyAlignment="1" applyProtection="1">
      <alignment horizontal="center" vertical="center" textRotation="90" wrapText="1"/>
    </xf>
    <xf numFmtId="0" fontId="13" fillId="0" borderId="16" xfId="1" applyNumberFormat="1" applyFont="1" applyFill="1" applyBorder="1" applyAlignment="1" applyProtection="1">
      <alignment horizontal="center" vertical="center" wrapText="1"/>
    </xf>
    <xf numFmtId="0" fontId="13" fillId="0" borderId="25" xfId="1" applyNumberFormat="1" applyFont="1" applyFill="1" applyBorder="1" applyAlignment="1" applyProtection="1">
      <alignment horizontal="center" vertical="center" wrapText="1"/>
    </xf>
    <xf numFmtId="0" fontId="14" fillId="0" borderId="17" xfId="1" applyNumberFormat="1" applyFont="1" applyFill="1" applyBorder="1" applyAlignment="1" applyProtection="1">
      <alignment horizontal="center" vertical="center" wrapText="1"/>
    </xf>
    <xf numFmtId="0" fontId="14" fillId="0" borderId="26" xfId="1" applyNumberFormat="1" applyFont="1" applyFill="1" applyBorder="1" applyAlignment="1" applyProtection="1">
      <alignment horizontal="center" vertical="center" wrapText="1"/>
    </xf>
    <xf numFmtId="0" fontId="13" fillId="0" borderId="15" xfId="1" applyNumberFormat="1" applyFont="1" applyFill="1" applyBorder="1" applyAlignment="1" applyProtection="1">
      <alignment horizontal="center" vertical="center" wrapText="1"/>
    </xf>
    <xf numFmtId="0" fontId="13" fillId="0" borderId="24" xfId="1" applyNumberFormat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>
      <alignment horizontal="center"/>
    </xf>
    <xf numFmtId="0" fontId="19" fillId="0" borderId="0" xfId="1" applyFont="1" applyFill="1" applyBorder="1" applyAlignment="1">
      <alignment horizontal="center"/>
    </xf>
    <xf numFmtId="0" fontId="8" fillId="0" borderId="7" xfId="1" applyNumberFormat="1" applyFont="1" applyFill="1" applyBorder="1" applyAlignment="1" applyProtection="1">
      <alignment horizontal="center" vertical="center" wrapText="1"/>
    </xf>
    <xf numFmtId="0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1" applyNumberFormat="1" applyFont="1" applyFill="1" applyBorder="1" applyAlignment="1" applyProtection="1">
      <alignment horizontal="center" vertical="center" wrapText="1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10" fillId="0" borderId="24" xfId="1" applyNumberFormat="1" applyFont="1" applyFill="1" applyBorder="1" applyAlignment="1" applyProtection="1">
      <alignment horizontal="center" vertical="center" wrapText="1"/>
    </xf>
    <xf numFmtId="0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25" xfId="1" applyNumberFormat="1" applyFont="1" applyFill="1" applyBorder="1" applyAlignment="1" applyProtection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 wrapText="1"/>
    </xf>
    <xf numFmtId="0" fontId="10" fillId="0" borderId="26" xfId="1" applyNumberFormat="1" applyFont="1" applyFill="1" applyBorder="1" applyAlignment="1" applyProtection="1">
      <alignment horizontal="center" vertical="center" wrapText="1"/>
    </xf>
    <xf numFmtId="0" fontId="11" fillId="0" borderId="50" xfId="1" applyNumberFormat="1" applyFont="1" applyFill="1" applyBorder="1" applyAlignment="1" applyProtection="1">
      <alignment horizontal="center" vertical="center" wrapText="1"/>
    </xf>
    <xf numFmtId="0" fontId="11" fillId="0" borderId="5" xfId="1" applyNumberFormat="1" applyFont="1" applyFill="1" applyBorder="1" applyAlignment="1" applyProtection="1">
      <alignment horizontal="center" vertical="center" wrapText="1"/>
    </xf>
    <xf numFmtId="0" fontId="11" fillId="0" borderId="6" xfId="1" applyNumberFormat="1" applyFont="1" applyFill="1" applyBorder="1" applyAlignment="1" applyProtection="1">
      <alignment horizontal="center" vertical="center" wrapText="1"/>
    </xf>
    <xf numFmtId="0" fontId="7" fillId="0" borderId="5" xfId="1" applyNumberFormat="1" applyFont="1" applyFill="1" applyBorder="1" applyAlignment="1" applyProtection="1">
      <alignment horizontal="center" vertical="center" wrapText="1"/>
    </xf>
    <xf numFmtId="0" fontId="7" fillId="0" borderId="51" xfId="1" applyNumberFormat="1" applyFont="1" applyFill="1" applyBorder="1" applyAlignment="1" applyProtection="1">
      <alignment horizontal="center" vertical="center" wrapText="1"/>
    </xf>
    <xf numFmtId="0" fontId="20" fillId="0" borderId="10" xfId="1" applyNumberFormat="1" applyFont="1" applyFill="1" applyBorder="1" applyAlignment="1" applyProtection="1">
      <alignment horizontal="center" vertical="center" wrapText="1"/>
    </xf>
    <xf numFmtId="0" fontId="20" fillId="0" borderId="42" xfId="1" applyNumberFormat="1" applyFont="1" applyFill="1" applyBorder="1" applyAlignment="1" applyProtection="1">
      <alignment horizontal="center" vertical="center" wrapText="1"/>
    </xf>
    <xf numFmtId="0" fontId="20" fillId="0" borderId="11" xfId="1" applyNumberFormat="1" applyFont="1" applyFill="1" applyBorder="1" applyAlignment="1" applyProtection="1">
      <alignment horizontal="center" vertical="center" wrapText="1"/>
    </xf>
    <xf numFmtId="0" fontId="20" fillId="0" borderId="43" xfId="1" applyNumberFormat="1" applyFont="1" applyFill="1" applyBorder="1" applyAlignment="1" applyProtection="1">
      <alignment horizontal="center" vertical="center" wrapText="1"/>
    </xf>
    <xf numFmtId="0" fontId="20" fillId="0" borderId="12" xfId="1" applyNumberFormat="1" applyFont="1" applyFill="1" applyBorder="1" applyAlignment="1" applyProtection="1">
      <alignment horizontal="center" vertical="center" wrapText="1"/>
    </xf>
    <xf numFmtId="0" fontId="20" fillId="0" borderId="44" xfId="1" applyNumberFormat="1" applyFont="1" applyFill="1" applyBorder="1" applyAlignment="1" applyProtection="1">
      <alignment horizontal="center" vertical="center" wrapText="1"/>
    </xf>
    <xf numFmtId="0" fontId="8" fillId="0" borderId="55" xfId="1" applyNumberFormat="1" applyFont="1" applyFill="1" applyBorder="1" applyAlignment="1" applyProtection="1">
      <alignment horizontal="center" vertical="center" wrapText="1"/>
    </xf>
    <xf numFmtId="0" fontId="8" fillId="0" borderId="32" xfId="1" applyNumberFormat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8" fillId="0" borderId="3" xfId="2" applyNumberFormat="1" applyFont="1" applyFill="1" applyBorder="1" applyAlignment="1" applyProtection="1">
      <alignment horizontal="center" vertical="center" wrapText="1"/>
    </xf>
    <xf numFmtId="0" fontId="8" fillId="0" borderId="4" xfId="2" applyNumberFormat="1" applyFont="1" applyFill="1" applyBorder="1" applyAlignment="1" applyProtection="1">
      <alignment horizontal="center" vertical="center" wrapText="1"/>
    </xf>
    <xf numFmtId="0" fontId="8" fillId="0" borderId="7" xfId="2" applyNumberFormat="1" applyFont="1" applyFill="1" applyBorder="1" applyAlignment="1" applyProtection="1">
      <alignment horizontal="center" vertical="center" wrapText="1"/>
    </xf>
    <xf numFmtId="0" fontId="8" fillId="0" borderId="8" xfId="2" applyNumberFormat="1" applyFont="1" applyFill="1" applyBorder="1" applyAlignment="1" applyProtection="1">
      <alignment horizontal="center" vertical="center" wrapText="1"/>
    </xf>
    <xf numFmtId="0" fontId="8" fillId="0" borderId="9" xfId="2" applyNumberFormat="1" applyFont="1" applyFill="1" applyBorder="1" applyAlignment="1" applyProtection="1">
      <alignment horizontal="center" vertical="center" wrapText="1"/>
    </xf>
    <xf numFmtId="0" fontId="8" fillId="0" borderId="55" xfId="2" applyNumberFormat="1" applyFont="1" applyFill="1" applyBorder="1" applyAlignment="1" applyProtection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9" fillId="0" borderId="3" xfId="2" applyNumberFormat="1" applyFont="1" applyFill="1" applyBorder="1" applyAlignment="1" applyProtection="1">
      <alignment horizontal="center" vertical="center" wrapText="1"/>
    </xf>
    <xf numFmtId="0" fontId="9" fillId="0" borderId="55" xfId="2" applyNumberFormat="1" applyFont="1" applyFill="1" applyBorder="1" applyAlignment="1" applyProtection="1">
      <alignment horizontal="center" vertical="center" wrapText="1"/>
    </xf>
    <xf numFmtId="0" fontId="9" fillId="0" borderId="4" xfId="2" applyNumberFormat="1" applyFont="1" applyFill="1" applyBorder="1" applyAlignment="1" applyProtection="1">
      <alignment horizontal="center" vertical="center" wrapText="1"/>
    </xf>
    <xf numFmtId="0" fontId="10" fillId="0" borderId="11" xfId="2" applyNumberFormat="1" applyFont="1" applyFill="1" applyBorder="1" applyAlignment="1" applyProtection="1">
      <alignment horizontal="center" vertical="center" wrapText="1"/>
    </xf>
    <xf numFmtId="0" fontId="10" fillId="0" borderId="20" xfId="2" applyNumberFormat="1" applyFont="1" applyFill="1" applyBorder="1" applyAlignment="1" applyProtection="1">
      <alignment horizontal="center" vertical="center" wrapText="1"/>
    </xf>
    <xf numFmtId="0" fontId="10" fillId="0" borderId="12" xfId="2" applyNumberFormat="1" applyFont="1" applyFill="1" applyBorder="1" applyAlignment="1" applyProtection="1">
      <alignment horizontal="center" vertical="center" wrapText="1"/>
    </xf>
    <xf numFmtId="0" fontId="10" fillId="0" borderId="21" xfId="2" applyNumberFormat="1" applyFont="1" applyFill="1" applyBorder="1" applyAlignment="1" applyProtection="1">
      <alignment horizontal="center" vertical="center" wrapText="1"/>
    </xf>
    <xf numFmtId="0" fontId="11" fillId="0" borderId="10" xfId="2" applyNumberFormat="1" applyFont="1" applyFill="1" applyBorder="1" applyAlignment="1" applyProtection="1">
      <alignment horizontal="center" vertical="center" wrapText="1"/>
    </xf>
    <xf numFmtId="0" fontId="11" fillId="0" borderId="11" xfId="2" applyNumberFormat="1" applyFont="1" applyFill="1" applyBorder="1" applyAlignment="1" applyProtection="1">
      <alignment horizontal="center" vertical="center" wrapText="1"/>
    </xf>
    <xf numFmtId="0" fontId="11" fillId="0" borderId="12" xfId="2" applyNumberFormat="1" applyFont="1" applyFill="1" applyBorder="1" applyAlignment="1" applyProtection="1">
      <alignment horizontal="center" vertical="center" wrapText="1"/>
    </xf>
    <xf numFmtId="0" fontId="7" fillId="0" borderId="6" xfId="2" applyNumberFormat="1" applyFont="1" applyFill="1" applyBorder="1" applyAlignment="1" applyProtection="1">
      <alignment horizontal="center" vertical="center" wrapText="1"/>
    </xf>
    <xf numFmtId="0" fontId="7" fillId="0" borderId="22" xfId="2" applyNumberFormat="1" applyFont="1" applyFill="1" applyBorder="1" applyAlignment="1" applyProtection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 wrapText="1"/>
    </xf>
    <xf numFmtId="0" fontId="10" fillId="0" borderId="19" xfId="2" applyNumberFormat="1" applyFont="1" applyFill="1" applyBorder="1" applyAlignment="1" applyProtection="1">
      <alignment horizontal="center" vertical="center" wrapText="1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0" fontId="10" fillId="0" borderId="25" xfId="2" applyNumberFormat="1" applyFont="1" applyFill="1" applyBorder="1" applyAlignment="1" applyProtection="1">
      <alignment horizontal="center" vertical="center" wrapText="1"/>
    </xf>
    <xf numFmtId="0" fontId="10" fillId="0" borderId="4" xfId="2" applyNumberFormat="1" applyFont="1" applyFill="1" applyBorder="1" applyAlignment="1" applyProtection="1">
      <alignment horizontal="center" vertical="center" wrapText="1"/>
    </xf>
    <xf numFmtId="0" fontId="10" fillId="0" borderId="26" xfId="2" applyNumberFormat="1" applyFont="1" applyFill="1" applyBorder="1" applyAlignment="1" applyProtection="1">
      <alignment horizontal="center" vertical="center" wrapText="1"/>
    </xf>
    <xf numFmtId="0" fontId="11" fillId="0" borderId="50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11" fillId="0" borderId="6" xfId="2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7" fillId="0" borderId="18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24" xfId="2" applyNumberFormat="1" applyFont="1" applyFill="1" applyBorder="1" applyAlignment="1" applyProtection="1">
      <alignment horizontal="center" vertical="center" wrapText="1"/>
    </xf>
    <xf numFmtId="0" fontId="8" fillId="0" borderId="50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0" fontId="21" fillId="2" borderId="57" xfId="1" applyNumberFormat="1" applyFont="1" applyFill="1" applyBorder="1" applyAlignment="1" applyProtection="1">
      <alignment horizontal="center" vertical="center" textRotation="90" wrapText="1"/>
    </xf>
    <xf numFmtId="1" fontId="29" fillId="0" borderId="58" xfId="3" applyNumberFormat="1" applyFont="1" applyFill="1" applyBorder="1" applyAlignment="1">
      <alignment horizontal="center" vertical="center" wrapText="1"/>
    </xf>
    <xf numFmtId="1" fontId="29" fillId="0" borderId="62" xfId="3" applyNumberFormat="1" applyFont="1" applyFill="1" applyBorder="1" applyAlignment="1">
      <alignment horizontal="center" vertical="center" wrapText="1"/>
    </xf>
    <xf numFmtId="1" fontId="29" fillId="0" borderId="63" xfId="3" applyNumberFormat="1" applyFont="1" applyFill="1" applyBorder="1" applyAlignment="1">
      <alignment horizontal="center" vertical="center" wrapText="1"/>
    </xf>
    <xf numFmtId="1" fontId="30" fillId="0" borderId="10" xfId="3" applyNumberFormat="1" applyFont="1" applyFill="1" applyBorder="1" applyAlignment="1">
      <alignment horizontal="center" vertical="center" wrapText="1"/>
    </xf>
    <xf numFmtId="1" fontId="30" fillId="0" borderId="11" xfId="3" applyNumberFormat="1" applyFont="1" applyFill="1" applyBorder="1" applyAlignment="1">
      <alignment horizontal="center" vertical="center" wrapText="1"/>
    </xf>
    <xf numFmtId="1" fontId="30" fillId="0" borderId="12" xfId="3" applyNumberFormat="1" applyFont="1" applyFill="1" applyBorder="1" applyAlignment="1">
      <alignment horizontal="center" vertical="center" wrapText="1"/>
    </xf>
    <xf numFmtId="1" fontId="30" fillId="0" borderId="19" xfId="3" applyNumberFormat="1" applyFont="1" applyFill="1" applyBorder="1" applyAlignment="1">
      <alignment horizontal="center" vertical="center" wrapText="1"/>
    </xf>
    <xf numFmtId="1" fontId="30" fillId="0" borderId="20" xfId="3" applyNumberFormat="1" applyFont="1" applyFill="1" applyBorder="1" applyAlignment="1">
      <alignment horizontal="center" vertical="center" wrapText="1"/>
    </xf>
    <xf numFmtId="1" fontId="30" fillId="0" borderId="21" xfId="3" applyNumberFormat="1" applyFont="1" applyFill="1" applyBorder="1" applyAlignment="1">
      <alignment horizontal="center" vertical="center" wrapText="1"/>
    </xf>
    <xf numFmtId="0" fontId="29" fillId="0" borderId="5" xfId="3" applyFont="1" applyFill="1" applyBorder="1" applyAlignment="1">
      <alignment horizontal="center" vertical="center" textRotation="90" wrapText="1"/>
    </xf>
    <xf numFmtId="0" fontId="29" fillId="0" borderId="51" xfId="3" applyFont="1" applyFill="1" applyBorder="1" applyAlignment="1">
      <alignment horizontal="center" vertical="center" textRotation="90" wrapText="1"/>
    </xf>
    <xf numFmtId="1" fontId="31" fillId="0" borderId="10" xfId="3" applyNumberFormat="1" applyFont="1" applyFill="1" applyBorder="1" applyAlignment="1">
      <alignment horizontal="center" vertical="center" wrapText="1"/>
    </xf>
    <xf numFmtId="1" fontId="31" fillId="0" borderId="11" xfId="3" applyNumberFormat="1" applyFont="1" applyFill="1" applyBorder="1" applyAlignment="1">
      <alignment horizontal="center" vertical="center" wrapText="1"/>
    </xf>
    <xf numFmtId="1" fontId="31" fillId="0" borderId="12" xfId="3" applyNumberFormat="1" applyFont="1" applyFill="1" applyBorder="1" applyAlignment="1">
      <alignment horizontal="center" vertical="center" wrapText="1"/>
    </xf>
    <xf numFmtId="1" fontId="31" fillId="0" borderId="19" xfId="3" applyNumberFormat="1" applyFont="1" applyFill="1" applyBorder="1" applyAlignment="1">
      <alignment horizontal="center" vertical="center" wrapText="1"/>
    </xf>
    <xf numFmtId="1" fontId="31" fillId="0" borderId="20" xfId="3" applyNumberFormat="1" applyFont="1" applyFill="1" applyBorder="1" applyAlignment="1">
      <alignment horizontal="center" vertical="center" wrapText="1"/>
    </xf>
    <xf numFmtId="1" fontId="31" fillId="0" borderId="21" xfId="3" applyNumberFormat="1" applyFont="1" applyFill="1" applyBorder="1" applyAlignment="1">
      <alignment horizontal="center" vertical="center" wrapText="1"/>
    </xf>
    <xf numFmtId="1" fontId="29" fillId="0" borderId="14" xfId="3" applyNumberFormat="1" applyFont="1" applyFill="1" applyBorder="1" applyAlignment="1">
      <alignment horizontal="center" vertical="center" wrapText="1"/>
    </xf>
    <xf numFmtId="1" fontId="29" fillId="0" borderId="11" xfId="3" applyNumberFormat="1" applyFont="1" applyFill="1" applyBorder="1" applyAlignment="1">
      <alignment horizontal="center" vertical="center" wrapText="1"/>
    </xf>
    <xf numFmtId="1" fontId="29" fillId="0" borderId="59" xfId="3" applyNumberFormat="1" applyFont="1" applyFill="1" applyBorder="1" applyAlignment="1">
      <alignment horizontal="center" vertical="center" wrapText="1"/>
    </xf>
    <xf numFmtId="1" fontId="29" fillId="0" borderId="23" xfId="3" applyNumberFormat="1" applyFont="1" applyFill="1" applyBorder="1" applyAlignment="1">
      <alignment horizontal="center" vertical="center" wrapText="1"/>
    </xf>
    <xf numFmtId="1" fontId="29" fillId="0" borderId="20" xfId="3" applyNumberFormat="1" applyFont="1" applyFill="1" applyBorder="1" applyAlignment="1">
      <alignment horizontal="center" vertical="center" wrapText="1"/>
    </xf>
    <xf numFmtId="1" fontId="29" fillId="0" borderId="49" xfId="3" applyNumberFormat="1" applyFont="1" applyFill="1" applyBorder="1" applyAlignment="1">
      <alignment horizontal="center" vertical="center" wrapText="1"/>
    </xf>
    <xf numFmtId="0" fontId="23" fillId="0" borderId="0" xfId="3" applyFont="1" applyFill="1" applyAlignment="1">
      <alignment horizontal="center" vertical="center" wrapText="1"/>
    </xf>
    <xf numFmtId="0" fontId="24" fillId="0" borderId="0" xfId="3" applyFont="1" applyFill="1" applyAlignment="1">
      <alignment horizontal="center"/>
    </xf>
    <xf numFmtId="0" fontId="24" fillId="0" borderId="52" xfId="3" applyFont="1" applyFill="1" applyBorder="1" applyAlignment="1">
      <alignment horizontal="center"/>
    </xf>
    <xf numFmtId="167" fontId="27" fillId="0" borderId="52" xfId="3" applyNumberFormat="1" applyFont="1" applyFill="1" applyBorder="1" applyAlignment="1">
      <alignment vertical="center"/>
    </xf>
    <xf numFmtId="1" fontId="29" fillId="0" borderId="60" xfId="3" applyNumberFormat="1" applyFont="1" applyFill="1" applyBorder="1" applyAlignment="1">
      <alignment horizontal="center" vertical="center" wrapText="1"/>
    </xf>
    <xf numFmtId="1" fontId="29" fillId="0" borderId="61" xfId="3" applyNumberFormat="1" applyFont="1" applyFill="1" applyBorder="1" applyAlignment="1">
      <alignment horizontal="center" vertical="center" wrapText="1"/>
    </xf>
    <xf numFmtId="1" fontId="29" fillId="0" borderId="1" xfId="3" applyNumberFormat="1" applyFont="1" applyFill="1" applyBorder="1" applyAlignment="1">
      <alignment horizontal="center" vertical="center" wrapText="1"/>
    </xf>
    <xf numFmtId="1" fontId="29" fillId="0" borderId="13" xfId="3" applyNumberFormat="1" applyFont="1" applyFill="1" applyBorder="1" applyAlignment="1">
      <alignment horizontal="center" vertical="center" wrapText="1"/>
    </xf>
    <xf numFmtId="1" fontId="31" fillId="0" borderId="60" xfId="3" applyNumberFormat="1" applyFont="1" applyFill="1" applyBorder="1" applyAlignment="1">
      <alignment horizontal="center" vertical="center" wrapText="1"/>
    </xf>
    <xf numFmtId="1" fontId="31" fillId="0" borderId="61" xfId="3" applyNumberFormat="1" applyFont="1" applyFill="1" applyBorder="1" applyAlignment="1">
      <alignment horizontal="center" vertical="center" wrapText="1"/>
    </xf>
    <xf numFmtId="1" fontId="31" fillId="0" borderId="52" xfId="3" applyNumberFormat="1" applyFont="1" applyFill="1" applyBorder="1" applyAlignment="1">
      <alignment horizontal="center" vertical="center" wrapText="1"/>
    </xf>
    <xf numFmtId="1" fontId="31" fillId="0" borderId="28" xfId="3" applyNumberFormat="1" applyFont="1" applyFill="1" applyBorder="1" applyAlignment="1">
      <alignment horizontal="center" vertical="center" wrapText="1"/>
    </xf>
    <xf numFmtId="0" fontId="29" fillId="0" borderId="27" xfId="3" applyFont="1" applyFill="1" applyBorder="1" applyAlignment="1">
      <alignment horizontal="center" vertical="center"/>
    </xf>
    <xf numFmtId="1" fontId="31" fillId="0" borderId="58" xfId="3" applyNumberFormat="1" applyFont="1" applyFill="1" applyBorder="1" applyAlignment="1">
      <alignment horizontal="center" vertical="center" wrapText="1"/>
    </xf>
    <xf numFmtId="1" fontId="31" fillId="0" borderId="63" xfId="3" applyNumberFormat="1" applyFont="1" applyFill="1" applyBorder="1" applyAlignment="1">
      <alignment horizontal="center" vertical="center" wrapText="1"/>
    </xf>
    <xf numFmtId="0" fontId="29" fillId="0" borderId="7" xfId="3" applyFont="1" applyFill="1" applyBorder="1" applyAlignment="1">
      <alignment horizontal="center"/>
    </xf>
    <xf numFmtId="0" fontId="29" fillId="0" borderId="8" xfId="3" applyFont="1" applyFill="1" applyBorder="1" applyAlignment="1">
      <alignment horizontal="center"/>
    </xf>
    <xf numFmtId="0" fontId="29" fillId="0" borderId="9" xfId="3" applyFont="1" applyFill="1" applyBorder="1" applyAlignment="1">
      <alignment horizontal="center"/>
    </xf>
    <xf numFmtId="1" fontId="32" fillId="0" borderId="58" xfId="3" applyNumberFormat="1" applyFont="1" applyFill="1" applyBorder="1" applyAlignment="1">
      <alignment horizontal="center" vertical="center" wrapText="1"/>
    </xf>
    <xf numFmtId="1" fontId="32" fillId="0" borderId="60" xfId="3" applyNumberFormat="1" applyFont="1" applyFill="1" applyBorder="1" applyAlignment="1">
      <alignment horizontal="center" vertical="center" wrapText="1"/>
    </xf>
    <xf numFmtId="1" fontId="32" fillId="0" borderId="61" xfId="3" applyNumberFormat="1" applyFont="1" applyFill="1" applyBorder="1" applyAlignment="1">
      <alignment horizontal="center" vertical="center" wrapText="1"/>
    </xf>
    <xf numFmtId="1" fontId="32" fillId="0" borderId="63" xfId="3" applyNumberFormat="1" applyFont="1" applyFill="1" applyBorder="1" applyAlignment="1">
      <alignment horizontal="center" vertical="center" wrapText="1"/>
    </xf>
    <xf numFmtId="1" fontId="32" fillId="0" borderId="52" xfId="3" applyNumberFormat="1" applyFont="1" applyFill="1" applyBorder="1" applyAlignment="1">
      <alignment horizontal="center" vertical="center" wrapText="1"/>
    </xf>
    <xf numFmtId="1" fontId="32" fillId="0" borderId="28" xfId="3" applyNumberFormat="1" applyFont="1" applyFill="1" applyBorder="1" applyAlignment="1">
      <alignment horizontal="center" vertical="center" wrapText="1"/>
    </xf>
    <xf numFmtId="1" fontId="32" fillId="0" borderId="27" xfId="3" applyNumberFormat="1" applyFont="1" applyFill="1" applyBorder="1" applyAlignment="1">
      <alignment horizontal="center" vertical="center" wrapText="1"/>
    </xf>
    <xf numFmtId="1" fontId="29" fillId="0" borderId="27" xfId="3" applyNumberFormat="1" applyFont="1" applyFill="1" applyBorder="1" applyAlignment="1">
      <alignment horizontal="center" vertical="center" wrapText="1"/>
    </xf>
    <xf numFmtId="1" fontId="29" fillId="0" borderId="52" xfId="3" applyNumberFormat="1" applyFont="1" applyFill="1" applyBorder="1" applyAlignment="1">
      <alignment horizontal="center" vertical="center" wrapText="1"/>
    </xf>
    <xf numFmtId="1" fontId="29" fillId="0" borderId="28" xfId="3" applyNumberFormat="1" applyFont="1" applyFill="1" applyBorder="1" applyAlignment="1">
      <alignment horizontal="center" vertical="center" wrapText="1"/>
    </xf>
    <xf numFmtId="1" fontId="32" fillId="0" borderId="7" xfId="3" applyNumberFormat="1" applyFont="1" applyFill="1" applyBorder="1" applyAlignment="1">
      <alignment horizontal="center" vertical="center" wrapText="1"/>
    </xf>
    <xf numFmtId="1" fontId="32" fillId="0" borderId="8" xfId="3" applyNumberFormat="1" applyFont="1" applyFill="1" applyBorder="1" applyAlignment="1">
      <alignment horizontal="center" vertical="center" wrapText="1"/>
    </xf>
    <xf numFmtId="1" fontId="32" fillId="0" borderId="9" xfId="3" applyNumberFormat="1" applyFont="1" applyFill="1" applyBorder="1" applyAlignment="1">
      <alignment horizontal="center" vertical="center" wrapText="1"/>
    </xf>
    <xf numFmtId="1" fontId="31" fillId="0" borderId="62" xfId="3" applyNumberFormat="1" applyFont="1" applyFill="1" applyBorder="1" applyAlignment="1">
      <alignment horizontal="center" vertical="center" wrapText="1"/>
    </xf>
    <xf numFmtId="1" fontId="31" fillId="0" borderId="0" xfId="3" applyNumberFormat="1" applyFont="1" applyFill="1" applyBorder="1" applyAlignment="1">
      <alignment horizontal="center" vertical="center" wrapText="1"/>
    </xf>
    <xf numFmtId="1" fontId="31" fillId="0" borderId="64" xfId="3" applyNumberFormat="1" applyFont="1" applyFill="1" applyBorder="1" applyAlignment="1">
      <alignment horizontal="center" vertical="center" wrapText="1"/>
    </xf>
    <xf numFmtId="0" fontId="31" fillId="0" borderId="43" xfId="3" applyFont="1" applyFill="1" applyBorder="1" applyAlignment="1">
      <alignment horizontal="center" vertical="center" wrapText="1"/>
    </xf>
    <xf numFmtId="0" fontId="31" fillId="0" borderId="20" xfId="3" applyFont="1" applyFill="1" applyBorder="1" applyAlignment="1">
      <alignment horizontal="center" vertical="center" wrapText="1"/>
    </xf>
    <xf numFmtId="0" fontId="46" fillId="0" borderId="10" xfId="3" applyFont="1" applyFill="1" applyBorder="1" applyAlignment="1">
      <alignment horizontal="center"/>
    </xf>
    <xf numFmtId="0" fontId="46" fillId="0" borderId="42" xfId="3" applyFont="1" applyFill="1" applyBorder="1" applyAlignment="1">
      <alignment horizontal="center"/>
    </xf>
    <xf numFmtId="0" fontId="46" fillId="0" borderId="19" xfId="3" applyFont="1" applyFill="1" applyBorder="1" applyAlignment="1">
      <alignment horizontal="center"/>
    </xf>
    <xf numFmtId="0" fontId="30" fillId="0" borderId="11" xfId="3" applyFont="1" applyFill="1" applyBorder="1" applyAlignment="1">
      <alignment horizontal="center" vertical="center" wrapText="1"/>
    </xf>
    <xf numFmtId="0" fontId="30" fillId="0" borderId="43" xfId="3" applyFont="1" applyFill="1" applyBorder="1" applyAlignment="1">
      <alignment horizontal="center" vertical="center" wrapText="1"/>
    </xf>
    <xf numFmtId="0" fontId="30" fillId="0" borderId="20" xfId="3" applyFont="1" applyFill="1" applyBorder="1" applyAlignment="1">
      <alignment horizontal="center" vertical="center" wrapText="1"/>
    </xf>
    <xf numFmtId="0" fontId="46" fillId="0" borderId="11" xfId="3" applyFont="1" applyFill="1" applyBorder="1" applyAlignment="1">
      <alignment horizontal="center"/>
    </xf>
    <xf numFmtId="0" fontId="46" fillId="0" borderId="43" xfId="3" applyFont="1" applyFill="1" applyBorder="1" applyAlignment="1">
      <alignment horizontal="center"/>
    </xf>
    <xf numFmtId="0" fontId="46" fillId="0" borderId="20" xfId="3" applyFont="1" applyFill="1" applyBorder="1" applyAlignment="1">
      <alignment horizontal="center"/>
    </xf>
    <xf numFmtId="0" fontId="31" fillId="0" borderId="11" xfId="3" applyFont="1" applyFill="1" applyBorder="1" applyAlignment="1">
      <alignment horizontal="center" vertical="center"/>
    </xf>
    <xf numFmtId="0" fontId="31" fillId="0" borderId="59" xfId="3" applyFont="1" applyFill="1" applyBorder="1" applyAlignment="1">
      <alignment horizontal="center" vertical="center"/>
    </xf>
    <xf numFmtId="0" fontId="45" fillId="0" borderId="43" xfId="3" applyFont="1" applyBorder="1" applyAlignment="1">
      <alignment horizontal="center" vertical="center" wrapText="1"/>
    </xf>
    <xf numFmtId="0" fontId="45" fillId="0" borderId="44" xfId="3" applyFont="1" applyBorder="1" applyAlignment="1">
      <alignment horizontal="center" vertical="center" wrapText="1"/>
    </xf>
    <xf numFmtId="0" fontId="45" fillId="0" borderId="20" xfId="3" applyFont="1" applyBorder="1" applyAlignment="1">
      <alignment horizontal="center" vertical="center" wrapText="1"/>
    </xf>
    <xf numFmtId="0" fontId="45" fillId="0" borderId="21" xfId="3" applyFont="1" applyBorder="1" applyAlignment="1">
      <alignment horizontal="center" vertical="center" wrapText="1"/>
    </xf>
    <xf numFmtId="0" fontId="31" fillId="0" borderId="11" xfId="3" applyFont="1" applyBorder="1" applyAlignment="1">
      <alignment horizontal="center" vertical="center"/>
    </xf>
    <xf numFmtId="0" fontId="31" fillId="0" borderId="12" xfId="3" applyFont="1" applyBorder="1" applyAlignment="1">
      <alignment horizontal="center" vertical="center"/>
    </xf>
    <xf numFmtId="0" fontId="30" fillId="0" borderId="47" xfId="3" applyFont="1" applyFill="1" applyBorder="1" applyAlignment="1">
      <alignment horizontal="center" vertical="center" wrapText="1"/>
    </xf>
    <xf numFmtId="0" fontId="30" fillId="0" borderId="49" xfId="3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339"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lor theme="0"/>
      </font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lor theme="0"/>
      </font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lor theme="0"/>
      </font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auto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auto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auto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auto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auto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auto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95250</xdr:rowOff>
        </xdr:from>
        <xdr:to>
          <xdr:col>0</xdr:col>
          <xdr:colOff>657225</xdr:colOff>
          <xdr:row>0</xdr:row>
          <xdr:rowOff>285750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Нули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"/>
  <sheetViews>
    <sheetView view="pageBreakPreview" topLeftCell="I1" zoomScale="115" zoomScaleNormal="80" zoomScaleSheetLayoutView="115" workbookViewId="0">
      <selection activeCell="T21" sqref="T21"/>
    </sheetView>
  </sheetViews>
  <sheetFormatPr defaultColWidth="8.85546875" defaultRowHeight="15"/>
  <cols>
    <col min="1" max="1" width="22.7109375" style="3" customWidth="1"/>
    <col min="2" max="15" width="7.85546875" style="62" customWidth="1"/>
    <col min="16" max="16" width="10.28515625" style="62" bestFit="1" customWidth="1"/>
    <col min="17" max="28" width="7.85546875" style="62" customWidth="1"/>
    <col min="29" max="29" width="25.42578125" style="62" customWidth="1"/>
    <col min="30" max="61" width="5.140625" style="3" customWidth="1"/>
    <col min="62" max="67" width="7.7109375" style="3" customWidth="1"/>
    <col min="68" max="16384" width="8.85546875" style="3"/>
  </cols>
  <sheetData>
    <row r="1" spans="1:67" s="1" customFormat="1" ht="26.25">
      <c r="A1" s="281" t="s">
        <v>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 t="s">
        <v>0</v>
      </c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</row>
    <row r="2" spans="1:67" s="2" customFormat="1" ht="26.25">
      <c r="A2" s="282" t="s">
        <v>168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 t="s">
        <v>168</v>
      </c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  <c r="BL2" s="282"/>
      <c r="BM2" s="282"/>
      <c r="BN2" s="282"/>
      <c r="BO2" s="282"/>
    </row>
    <row r="3" spans="1:67" ht="28.1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67" s="4" customFormat="1" ht="34.9" customHeight="1" thickBot="1">
      <c r="A4" s="283"/>
      <c r="B4" s="286" t="s">
        <v>1</v>
      </c>
      <c r="C4" s="287"/>
      <c r="D4" s="287"/>
      <c r="E4" s="287"/>
      <c r="F4" s="287"/>
      <c r="G4" s="287"/>
      <c r="H4" s="288"/>
      <c r="I4" s="289" t="s">
        <v>2</v>
      </c>
      <c r="J4" s="289"/>
      <c r="K4" s="289"/>
      <c r="L4" s="289"/>
      <c r="M4" s="289"/>
      <c r="N4" s="289"/>
      <c r="O4" s="289"/>
      <c r="P4" s="290"/>
      <c r="Q4" s="291" t="s">
        <v>3</v>
      </c>
      <c r="R4" s="292"/>
      <c r="S4" s="292"/>
      <c r="T4" s="292"/>
      <c r="U4" s="292"/>
      <c r="V4" s="293"/>
      <c r="W4" s="289" t="s">
        <v>4</v>
      </c>
      <c r="X4" s="289"/>
      <c r="Y4" s="289"/>
      <c r="Z4" s="289"/>
      <c r="AA4" s="289"/>
      <c r="AB4" s="289"/>
      <c r="AC4" s="283"/>
      <c r="AD4" s="296" t="s">
        <v>5</v>
      </c>
      <c r="AE4" s="296"/>
      <c r="AF4" s="296"/>
      <c r="AG4" s="296"/>
      <c r="AH4" s="296"/>
      <c r="AI4" s="296"/>
      <c r="AJ4" s="296"/>
      <c r="AK4" s="297" t="s">
        <v>6</v>
      </c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9"/>
      <c r="BJ4" s="297" t="s">
        <v>7</v>
      </c>
      <c r="BK4" s="298"/>
      <c r="BL4" s="298"/>
      <c r="BM4" s="298"/>
      <c r="BN4" s="298"/>
      <c r="BO4" s="299"/>
    </row>
    <row r="5" spans="1:67" ht="32.450000000000003" customHeight="1">
      <c r="A5" s="284"/>
      <c r="B5" s="300" t="s">
        <v>8</v>
      </c>
      <c r="C5" s="294" t="s">
        <v>9</v>
      </c>
      <c r="D5" s="302" t="s">
        <v>10</v>
      </c>
      <c r="E5" s="304" t="s">
        <v>11</v>
      </c>
      <c r="F5" s="305"/>
      <c r="G5" s="306"/>
      <c r="H5" s="307" t="s">
        <v>12</v>
      </c>
      <c r="I5" s="300" t="s">
        <v>8</v>
      </c>
      <c r="J5" s="294" t="s">
        <v>9</v>
      </c>
      <c r="K5" s="302" t="s">
        <v>10</v>
      </c>
      <c r="L5" s="304" t="s">
        <v>11</v>
      </c>
      <c r="M5" s="305"/>
      <c r="N5" s="306"/>
      <c r="O5" s="307" t="s">
        <v>12</v>
      </c>
      <c r="P5" s="309" t="s">
        <v>13</v>
      </c>
      <c r="Q5" s="300" t="s">
        <v>8</v>
      </c>
      <c r="R5" s="294" t="s">
        <v>9</v>
      </c>
      <c r="S5" s="302" t="s">
        <v>10</v>
      </c>
      <c r="T5" s="313" t="s">
        <v>11</v>
      </c>
      <c r="U5" s="305"/>
      <c r="V5" s="306"/>
      <c r="W5" s="300" t="s">
        <v>8</v>
      </c>
      <c r="X5" s="294" t="s">
        <v>9</v>
      </c>
      <c r="Y5" s="294" t="s">
        <v>10</v>
      </c>
      <c r="Z5" s="305" t="s">
        <v>11</v>
      </c>
      <c r="AA5" s="305"/>
      <c r="AB5" s="306"/>
      <c r="AC5" s="284"/>
      <c r="AD5" s="314" t="s">
        <v>14</v>
      </c>
      <c r="AE5" s="311" t="s">
        <v>15</v>
      </c>
      <c r="AF5" s="311" t="s">
        <v>16</v>
      </c>
      <c r="AG5" s="311" t="s">
        <v>17</v>
      </c>
      <c r="AH5" s="311" t="s">
        <v>18</v>
      </c>
      <c r="AI5" s="311" t="s">
        <v>19</v>
      </c>
      <c r="AJ5" s="316" t="s">
        <v>20</v>
      </c>
      <c r="AK5" s="314" t="s">
        <v>21</v>
      </c>
      <c r="AL5" s="311" t="s">
        <v>22</v>
      </c>
      <c r="AM5" s="311" t="s">
        <v>23</v>
      </c>
      <c r="AN5" s="311" t="s">
        <v>24</v>
      </c>
      <c r="AO5" s="311" t="s">
        <v>25</v>
      </c>
      <c r="AP5" s="311" t="s">
        <v>26</v>
      </c>
      <c r="AQ5" s="311" t="s">
        <v>27</v>
      </c>
      <c r="AR5" s="311" t="s">
        <v>28</v>
      </c>
      <c r="AS5" s="311" t="s">
        <v>29</v>
      </c>
      <c r="AT5" s="311" t="s">
        <v>30</v>
      </c>
      <c r="AU5" s="311" t="s">
        <v>31</v>
      </c>
      <c r="AV5" s="311" t="s">
        <v>32</v>
      </c>
      <c r="AW5" s="311" t="s">
        <v>33</v>
      </c>
      <c r="AX5" s="311" t="s">
        <v>34</v>
      </c>
      <c r="AY5" s="311" t="s">
        <v>35</v>
      </c>
      <c r="AZ5" s="311" t="s">
        <v>36</v>
      </c>
      <c r="BA5" s="311" t="s">
        <v>37</v>
      </c>
      <c r="BB5" s="311" t="s">
        <v>38</v>
      </c>
      <c r="BC5" s="311" t="s">
        <v>39</v>
      </c>
      <c r="BD5" s="311" t="s">
        <v>40</v>
      </c>
      <c r="BE5" s="311" t="s">
        <v>41</v>
      </c>
      <c r="BF5" s="311" t="s">
        <v>42</v>
      </c>
      <c r="BG5" s="311" t="s">
        <v>43</v>
      </c>
      <c r="BH5" s="311" t="s">
        <v>44</v>
      </c>
      <c r="BI5" s="316" t="s">
        <v>45</v>
      </c>
      <c r="BJ5" s="322" t="s">
        <v>46</v>
      </c>
      <c r="BK5" s="318" t="s">
        <v>47</v>
      </c>
      <c r="BL5" s="318" t="s">
        <v>48</v>
      </c>
      <c r="BM5" s="318" t="s">
        <v>49</v>
      </c>
      <c r="BN5" s="318" t="s">
        <v>50</v>
      </c>
      <c r="BO5" s="320" t="s">
        <v>51</v>
      </c>
    </row>
    <row r="6" spans="1:67" ht="17.45" customHeight="1" thickBot="1">
      <c r="A6" s="285"/>
      <c r="B6" s="301"/>
      <c r="C6" s="295"/>
      <c r="D6" s="303"/>
      <c r="E6" s="5" t="s">
        <v>8</v>
      </c>
      <c r="F6" s="6" t="s">
        <v>9</v>
      </c>
      <c r="G6" s="7" t="s">
        <v>10</v>
      </c>
      <c r="H6" s="308"/>
      <c r="I6" s="301"/>
      <c r="J6" s="295"/>
      <c r="K6" s="303"/>
      <c r="L6" s="5" t="s">
        <v>8</v>
      </c>
      <c r="M6" s="6" t="s">
        <v>9</v>
      </c>
      <c r="N6" s="7" t="s">
        <v>10</v>
      </c>
      <c r="O6" s="308"/>
      <c r="P6" s="310"/>
      <c r="Q6" s="301"/>
      <c r="R6" s="295"/>
      <c r="S6" s="303"/>
      <c r="T6" s="8" t="s">
        <v>8</v>
      </c>
      <c r="U6" s="6" t="s">
        <v>9</v>
      </c>
      <c r="V6" s="7" t="s">
        <v>10</v>
      </c>
      <c r="W6" s="301"/>
      <c r="X6" s="295"/>
      <c r="Y6" s="295"/>
      <c r="Z6" s="6" t="s">
        <v>8</v>
      </c>
      <c r="AA6" s="6" t="s">
        <v>9</v>
      </c>
      <c r="AB6" s="7" t="s">
        <v>10</v>
      </c>
      <c r="AC6" s="285"/>
      <c r="AD6" s="315"/>
      <c r="AE6" s="312"/>
      <c r="AF6" s="312"/>
      <c r="AG6" s="312"/>
      <c r="AH6" s="312"/>
      <c r="AI6" s="312"/>
      <c r="AJ6" s="317"/>
      <c r="AK6" s="315"/>
      <c r="AL6" s="312"/>
      <c r="AM6" s="312"/>
      <c r="AN6" s="312"/>
      <c r="AO6" s="312"/>
      <c r="AP6" s="312"/>
      <c r="AQ6" s="312"/>
      <c r="AR6" s="312"/>
      <c r="AS6" s="312"/>
      <c r="AT6" s="312"/>
      <c r="AU6" s="312"/>
      <c r="AV6" s="312"/>
      <c r="AW6" s="312"/>
      <c r="AX6" s="312"/>
      <c r="AY6" s="312"/>
      <c r="AZ6" s="312"/>
      <c r="BA6" s="312"/>
      <c r="BB6" s="312"/>
      <c r="BC6" s="312"/>
      <c r="BD6" s="312"/>
      <c r="BE6" s="312"/>
      <c r="BF6" s="312"/>
      <c r="BG6" s="312"/>
      <c r="BH6" s="312"/>
      <c r="BI6" s="317"/>
      <c r="BJ6" s="323"/>
      <c r="BK6" s="319"/>
      <c r="BL6" s="319"/>
      <c r="BM6" s="319"/>
      <c r="BN6" s="319"/>
      <c r="BO6" s="321"/>
    </row>
    <row r="7" spans="1:67" s="25" customFormat="1" ht="30.6" customHeight="1" thickBot="1">
      <c r="A7" s="9" t="s">
        <v>52</v>
      </c>
      <c r="B7" s="10">
        <v>1305</v>
      </c>
      <c r="C7" s="11">
        <v>80</v>
      </c>
      <c r="D7" s="12">
        <v>1734</v>
      </c>
      <c r="E7" s="13">
        <v>-10.199999999999999</v>
      </c>
      <c r="F7" s="14">
        <v>-29.2</v>
      </c>
      <c r="G7" s="15">
        <v>-5.8</v>
      </c>
      <c r="H7" s="16">
        <v>4.4000000000000004</v>
      </c>
      <c r="I7" s="10">
        <v>186</v>
      </c>
      <c r="J7" s="11">
        <v>31</v>
      </c>
      <c r="K7" s="12">
        <v>265</v>
      </c>
      <c r="L7" s="13">
        <v>-2.6</v>
      </c>
      <c r="M7" s="14">
        <v>-27.9</v>
      </c>
      <c r="N7" s="15">
        <v>-2.9</v>
      </c>
      <c r="O7" s="16">
        <v>10.5</v>
      </c>
      <c r="P7" s="17">
        <v>10.5</v>
      </c>
      <c r="Q7" s="18">
        <v>149</v>
      </c>
      <c r="R7" s="19">
        <v>28</v>
      </c>
      <c r="S7" s="20">
        <v>216</v>
      </c>
      <c r="T7" s="21">
        <v>2.1</v>
      </c>
      <c r="U7" s="22">
        <v>-31.7</v>
      </c>
      <c r="V7" s="17">
        <v>1.4</v>
      </c>
      <c r="W7" s="18">
        <v>38</v>
      </c>
      <c r="X7" s="19">
        <v>3</v>
      </c>
      <c r="Y7" s="20">
        <v>52</v>
      </c>
      <c r="Z7" s="21">
        <v>-17.399999999999999</v>
      </c>
      <c r="AA7" s="22">
        <v>50</v>
      </c>
      <c r="AB7" s="17">
        <v>-17.5</v>
      </c>
      <c r="AC7" s="9" t="s">
        <v>52</v>
      </c>
      <c r="AD7" s="23">
        <v>191</v>
      </c>
      <c r="AE7" s="19">
        <v>179</v>
      </c>
      <c r="AF7" s="19">
        <v>152</v>
      </c>
      <c r="AG7" s="19">
        <v>198</v>
      </c>
      <c r="AH7" s="19">
        <v>189</v>
      </c>
      <c r="AI7" s="19">
        <v>229</v>
      </c>
      <c r="AJ7" s="24">
        <v>167</v>
      </c>
      <c r="AK7" s="18">
        <v>30</v>
      </c>
      <c r="AL7" s="19">
        <v>19</v>
      </c>
      <c r="AM7" s="19">
        <v>10</v>
      </c>
      <c r="AN7" s="19">
        <v>13</v>
      </c>
      <c r="AO7" s="19">
        <v>17</v>
      </c>
      <c r="AP7" s="19">
        <v>7</v>
      </c>
      <c r="AQ7" s="19">
        <v>16</v>
      </c>
      <c r="AR7" s="19">
        <v>59</v>
      </c>
      <c r="AS7" s="19">
        <v>63</v>
      </c>
      <c r="AT7" s="19">
        <v>57</v>
      </c>
      <c r="AU7" s="19">
        <v>57</v>
      </c>
      <c r="AV7" s="19">
        <v>64</v>
      </c>
      <c r="AW7" s="19">
        <v>79</v>
      </c>
      <c r="AX7" s="19">
        <v>87</v>
      </c>
      <c r="AY7" s="19">
        <v>65</v>
      </c>
      <c r="AZ7" s="19">
        <v>93</v>
      </c>
      <c r="BA7" s="19">
        <v>93</v>
      </c>
      <c r="BB7" s="19">
        <v>97</v>
      </c>
      <c r="BC7" s="19">
        <v>97</v>
      </c>
      <c r="BD7" s="19">
        <v>79</v>
      </c>
      <c r="BE7" s="19">
        <v>64</v>
      </c>
      <c r="BF7" s="19">
        <v>58</v>
      </c>
      <c r="BG7" s="19">
        <v>45</v>
      </c>
      <c r="BH7" s="19">
        <v>31</v>
      </c>
      <c r="BI7" s="20">
        <v>416</v>
      </c>
      <c r="BJ7" s="18">
        <v>543</v>
      </c>
      <c r="BK7" s="19">
        <v>78</v>
      </c>
      <c r="BL7" s="19">
        <v>505</v>
      </c>
      <c r="BM7" s="19">
        <v>356</v>
      </c>
      <c r="BN7" s="19">
        <v>2</v>
      </c>
      <c r="BO7" s="20">
        <v>2</v>
      </c>
    </row>
    <row r="8" spans="1:67" s="25" customFormat="1" ht="22.15" customHeight="1">
      <c r="A8" s="26" t="s">
        <v>53</v>
      </c>
      <c r="B8" s="27">
        <v>672</v>
      </c>
      <c r="C8" s="28">
        <v>12</v>
      </c>
      <c r="D8" s="29">
        <v>853</v>
      </c>
      <c r="E8" s="30">
        <v>-6.9</v>
      </c>
      <c r="F8" s="31">
        <v>-14.3</v>
      </c>
      <c r="G8" s="32">
        <v>-3.7</v>
      </c>
      <c r="H8" s="33">
        <v>1.4</v>
      </c>
      <c r="I8" s="27">
        <v>61</v>
      </c>
      <c r="J8" s="28">
        <v>4</v>
      </c>
      <c r="K8" s="29">
        <v>88</v>
      </c>
      <c r="L8" s="30">
        <v>7</v>
      </c>
      <c r="M8" s="31" t="s">
        <v>169</v>
      </c>
      <c r="N8" s="32">
        <v>11.4</v>
      </c>
      <c r="O8" s="33">
        <v>4.3</v>
      </c>
      <c r="P8" s="34">
        <v>9.0773809523809526</v>
      </c>
      <c r="Q8" s="27">
        <v>47</v>
      </c>
      <c r="R8" s="28">
        <v>2</v>
      </c>
      <c r="S8" s="29">
        <v>73</v>
      </c>
      <c r="T8" s="35">
        <v>11.9</v>
      </c>
      <c r="U8" s="31">
        <v>-50</v>
      </c>
      <c r="V8" s="32">
        <v>17.7</v>
      </c>
      <c r="W8" s="27">
        <v>15</v>
      </c>
      <c r="X8" s="28">
        <v>2</v>
      </c>
      <c r="Y8" s="29">
        <v>18</v>
      </c>
      <c r="Z8" s="35" t="s">
        <v>169</v>
      </c>
      <c r="AA8" s="31">
        <v>0</v>
      </c>
      <c r="AB8" s="32">
        <v>5.9</v>
      </c>
      <c r="AC8" s="26" t="s">
        <v>53</v>
      </c>
      <c r="AD8" s="36">
        <v>103</v>
      </c>
      <c r="AE8" s="28">
        <v>103</v>
      </c>
      <c r="AF8" s="28">
        <v>80</v>
      </c>
      <c r="AG8" s="28">
        <v>113</v>
      </c>
      <c r="AH8" s="28">
        <v>92</v>
      </c>
      <c r="AI8" s="28">
        <v>102</v>
      </c>
      <c r="AJ8" s="37">
        <v>79</v>
      </c>
      <c r="AK8" s="27">
        <v>16</v>
      </c>
      <c r="AL8" s="28">
        <v>6</v>
      </c>
      <c r="AM8" s="28">
        <v>3</v>
      </c>
      <c r="AN8" s="28">
        <v>4</v>
      </c>
      <c r="AO8" s="28">
        <v>7</v>
      </c>
      <c r="AP8" s="28">
        <v>1</v>
      </c>
      <c r="AQ8" s="28">
        <v>4</v>
      </c>
      <c r="AR8" s="28">
        <v>28</v>
      </c>
      <c r="AS8" s="28">
        <v>42</v>
      </c>
      <c r="AT8" s="28">
        <v>28</v>
      </c>
      <c r="AU8" s="28">
        <v>28</v>
      </c>
      <c r="AV8" s="28">
        <v>33</v>
      </c>
      <c r="AW8" s="28">
        <v>47</v>
      </c>
      <c r="AX8" s="28">
        <v>50</v>
      </c>
      <c r="AY8" s="28">
        <v>33</v>
      </c>
      <c r="AZ8" s="28">
        <v>48</v>
      </c>
      <c r="BA8" s="28">
        <v>48</v>
      </c>
      <c r="BB8" s="28">
        <v>53</v>
      </c>
      <c r="BC8" s="28">
        <v>46</v>
      </c>
      <c r="BD8" s="28">
        <v>39</v>
      </c>
      <c r="BE8" s="28">
        <v>33</v>
      </c>
      <c r="BF8" s="28">
        <v>31</v>
      </c>
      <c r="BG8" s="28">
        <v>25</v>
      </c>
      <c r="BH8" s="28">
        <v>13</v>
      </c>
      <c r="BI8" s="29">
        <v>208</v>
      </c>
      <c r="BJ8" s="27">
        <v>217</v>
      </c>
      <c r="BK8" s="28">
        <v>33</v>
      </c>
      <c r="BL8" s="28">
        <v>279</v>
      </c>
      <c r="BM8" s="28">
        <v>208</v>
      </c>
      <c r="BN8" s="28">
        <v>1</v>
      </c>
      <c r="BO8" s="29">
        <v>1</v>
      </c>
    </row>
    <row r="9" spans="1:67" ht="22.15" customHeight="1">
      <c r="A9" s="38" t="s">
        <v>54</v>
      </c>
      <c r="B9" s="39">
        <v>264</v>
      </c>
      <c r="C9" s="40">
        <v>5</v>
      </c>
      <c r="D9" s="41">
        <v>349</v>
      </c>
      <c r="E9" s="42">
        <v>-4.3</v>
      </c>
      <c r="F9" s="43">
        <v>-16.7</v>
      </c>
      <c r="G9" s="44">
        <v>-1.1000000000000001</v>
      </c>
      <c r="H9" s="45">
        <v>1.4</v>
      </c>
      <c r="I9" s="39">
        <v>21</v>
      </c>
      <c r="J9" s="40">
        <v>2</v>
      </c>
      <c r="K9" s="41">
        <v>35</v>
      </c>
      <c r="L9" s="42">
        <v>31.3</v>
      </c>
      <c r="M9" s="43">
        <v>100</v>
      </c>
      <c r="N9" s="44">
        <v>34.6</v>
      </c>
      <c r="O9" s="45">
        <v>5.4</v>
      </c>
      <c r="P9" s="34">
        <v>7.9545454545454541</v>
      </c>
      <c r="Q9" s="39">
        <v>17</v>
      </c>
      <c r="R9" s="40">
        <v>2</v>
      </c>
      <c r="S9" s="41">
        <v>30</v>
      </c>
      <c r="T9" s="46">
        <v>70</v>
      </c>
      <c r="U9" s="43">
        <v>100</v>
      </c>
      <c r="V9" s="44">
        <v>57.9</v>
      </c>
      <c r="W9" s="39">
        <v>5</v>
      </c>
      <c r="X9" s="40">
        <v>0</v>
      </c>
      <c r="Y9" s="41">
        <v>8</v>
      </c>
      <c r="Z9" s="46">
        <v>-16.7</v>
      </c>
      <c r="AA9" s="43" t="s">
        <v>169</v>
      </c>
      <c r="AB9" s="44">
        <v>14.3</v>
      </c>
      <c r="AC9" s="38" t="s">
        <v>54</v>
      </c>
      <c r="AD9" s="47">
        <v>34</v>
      </c>
      <c r="AE9" s="40">
        <v>35</v>
      </c>
      <c r="AF9" s="40">
        <v>32</v>
      </c>
      <c r="AG9" s="40">
        <v>50</v>
      </c>
      <c r="AH9" s="40">
        <v>40</v>
      </c>
      <c r="AI9" s="40">
        <v>44</v>
      </c>
      <c r="AJ9" s="48">
        <v>29</v>
      </c>
      <c r="AK9" s="39">
        <v>6</v>
      </c>
      <c r="AL9" s="40">
        <v>2</v>
      </c>
      <c r="AM9" s="40">
        <v>1</v>
      </c>
      <c r="AN9" s="40">
        <v>1</v>
      </c>
      <c r="AO9" s="40">
        <v>2</v>
      </c>
      <c r="AP9" s="40">
        <v>0</v>
      </c>
      <c r="AQ9" s="40">
        <v>2</v>
      </c>
      <c r="AR9" s="40">
        <v>13</v>
      </c>
      <c r="AS9" s="40">
        <v>21</v>
      </c>
      <c r="AT9" s="40">
        <v>12</v>
      </c>
      <c r="AU9" s="40">
        <v>12</v>
      </c>
      <c r="AV9" s="40">
        <v>13</v>
      </c>
      <c r="AW9" s="40">
        <v>11</v>
      </c>
      <c r="AX9" s="40">
        <v>18</v>
      </c>
      <c r="AY9" s="40">
        <v>16</v>
      </c>
      <c r="AZ9" s="40">
        <v>17</v>
      </c>
      <c r="BA9" s="40">
        <v>20</v>
      </c>
      <c r="BB9" s="40">
        <v>18</v>
      </c>
      <c r="BC9" s="40">
        <v>23</v>
      </c>
      <c r="BD9" s="40">
        <v>13</v>
      </c>
      <c r="BE9" s="40">
        <v>11</v>
      </c>
      <c r="BF9" s="40">
        <v>11</v>
      </c>
      <c r="BG9" s="40">
        <v>13</v>
      </c>
      <c r="BH9" s="40">
        <v>7</v>
      </c>
      <c r="BI9" s="41">
        <v>89</v>
      </c>
      <c r="BJ9" s="39">
        <v>94</v>
      </c>
      <c r="BK9" s="40">
        <v>13</v>
      </c>
      <c r="BL9" s="40">
        <v>112</v>
      </c>
      <c r="BM9" s="40">
        <v>74</v>
      </c>
      <c r="BN9" s="40">
        <v>0</v>
      </c>
      <c r="BO9" s="41">
        <v>0</v>
      </c>
    </row>
    <row r="10" spans="1:67" ht="22.15" customHeight="1">
      <c r="A10" s="38" t="s">
        <v>55</v>
      </c>
      <c r="B10" s="39">
        <v>145</v>
      </c>
      <c r="C10" s="40">
        <v>4</v>
      </c>
      <c r="D10" s="41">
        <v>178</v>
      </c>
      <c r="E10" s="42">
        <v>25</v>
      </c>
      <c r="F10" s="43">
        <v>100</v>
      </c>
      <c r="G10" s="44">
        <v>30.9</v>
      </c>
      <c r="H10" s="45">
        <v>2.2000000000000002</v>
      </c>
      <c r="I10" s="39">
        <v>14</v>
      </c>
      <c r="J10" s="40">
        <v>2</v>
      </c>
      <c r="K10" s="41">
        <v>16</v>
      </c>
      <c r="L10" s="42">
        <v>27.3</v>
      </c>
      <c r="M10" s="43">
        <v>0</v>
      </c>
      <c r="N10" s="44">
        <v>23.1</v>
      </c>
      <c r="O10" s="45">
        <v>11.1</v>
      </c>
      <c r="P10" s="34">
        <v>9.6551724137931032</v>
      </c>
      <c r="Q10" s="39">
        <v>9</v>
      </c>
      <c r="R10" s="40">
        <v>0</v>
      </c>
      <c r="S10" s="41">
        <v>13</v>
      </c>
      <c r="T10" s="46">
        <v>-10</v>
      </c>
      <c r="U10" s="43" t="s">
        <v>169</v>
      </c>
      <c r="V10" s="44">
        <v>8.3000000000000007</v>
      </c>
      <c r="W10" s="39">
        <v>5</v>
      </c>
      <c r="X10" s="40">
        <v>2</v>
      </c>
      <c r="Y10" s="41">
        <v>3</v>
      </c>
      <c r="Z10" s="46">
        <v>400</v>
      </c>
      <c r="AA10" s="43">
        <v>0</v>
      </c>
      <c r="AB10" s="44">
        <v>200</v>
      </c>
      <c r="AC10" s="38" t="s">
        <v>55</v>
      </c>
      <c r="AD10" s="47">
        <v>24</v>
      </c>
      <c r="AE10" s="40">
        <v>24</v>
      </c>
      <c r="AF10" s="40">
        <v>17</v>
      </c>
      <c r="AG10" s="40">
        <v>23</v>
      </c>
      <c r="AH10" s="40">
        <v>23</v>
      </c>
      <c r="AI10" s="40">
        <v>18</v>
      </c>
      <c r="AJ10" s="48">
        <v>16</v>
      </c>
      <c r="AK10" s="39">
        <v>6</v>
      </c>
      <c r="AL10" s="40">
        <v>1</v>
      </c>
      <c r="AM10" s="40">
        <v>1</v>
      </c>
      <c r="AN10" s="40">
        <v>0</v>
      </c>
      <c r="AO10" s="40">
        <v>3</v>
      </c>
      <c r="AP10" s="40">
        <v>1</v>
      </c>
      <c r="AQ10" s="40">
        <v>1</v>
      </c>
      <c r="AR10" s="40">
        <v>7</v>
      </c>
      <c r="AS10" s="40">
        <v>4</v>
      </c>
      <c r="AT10" s="40">
        <v>3</v>
      </c>
      <c r="AU10" s="40">
        <v>3</v>
      </c>
      <c r="AV10" s="40">
        <v>6</v>
      </c>
      <c r="AW10" s="40">
        <v>13</v>
      </c>
      <c r="AX10" s="40">
        <v>9</v>
      </c>
      <c r="AY10" s="40">
        <v>2</v>
      </c>
      <c r="AZ10" s="40">
        <v>14</v>
      </c>
      <c r="BA10" s="40">
        <v>10</v>
      </c>
      <c r="BB10" s="40">
        <v>10</v>
      </c>
      <c r="BC10" s="40">
        <v>7</v>
      </c>
      <c r="BD10" s="40">
        <v>10</v>
      </c>
      <c r="BE10" s="40">
        <v>7</v>
      </c>
      <c r="BF10" s="40">
        <v>7</v>
      </c>
      <c r="BG10" s="40">
        <v>5</v>
      </c>
      <c r="BH10" s="40">
        <v>3</v>
      </c>
      <c r="BI10" s="41">
        <v>49</v>
      </c>
      <c r="BJ10" s="39">
        <v>39</v>
      </c>
      <c r="BK10" s="40">
        <v>8</v>
      </c>
      <c r="BL10" s="40">
        <v>60</v>
      </c>
      <c r="BM10" s="40">
        <v>47</v>
      </c>
      <c r="BN10" s="40">
        <v>0</v>
      </c>
      <c r="BO10" s="41">
        <v>0</v>
      </c>
    </row>
    <row r="11" spans="1:67" ht="22.15" customHeight="1">
      <c r="A11" s="38" t="s">
        <v>56</v>
      </c>
      <c r="B11" s="39">
        <v>74</v>
      </c>
      <c r="C11" s="40">
        <v>1</v>
      </c>
      <c r="D11" s="41">
        <v>92</v>
      </c>
      <c r="E11" s="42">
        <v>-24.5</v>
      </c>
      <c r="F11" s="43">
        <v>0</v>
      </c>
      <c r="G11" s="44">
        <v>-20.7</v>
      </c>
      <c r="H11" s="45">
        <v>1.1000000000000001</v>
      </c>
      <c r="I11" s="39">
        <v>10</v>
      </c>
      <c r="J11" s="40">
        <v>0</v>
      </c>
      <c r="K11" s="41">
        <v>14</v>
      </c>
      <c r="L11" s="42">
        <v>25</v>
      </c>
      <c r="M11" s="43" t="s">
        <v>169</v>
      </c>
      <c r="N11" s="44">
        <v>55.6</v>
      </c>
      <c r="O11" s="45">
        <v>0</v>
      </c>
      <c r="P11" s="34">
        <v>13.513513513513514</v>
      </c>
      <c r="Q11" s="39">
        <v>8</v>
      </c>
      <c r="R11" s="40">
        <v>0</v>
      </c>
      <c r="S11" s="41">
        <v>11</v>
      </c>
      <c r="T11" s="46">
        <v>60</v>
      </c>
      <c r="U11" s="43" t="s">
        <v>169</v>
      </c>
      <c r="V11" s="44">
        <v>83.3</v>
      </c>
      <c r="W11" s="39">
        <v>2</v>
      </c>
      <c r="X11" s="40">
        <v>0</v>
      </c>
      <c r="Y11" s="41">
        <v>3</v>
      </c>
      <c r="Z11" s="46">
        <v>-33.299999999999997</v>
      </c>
      <c r="AA11" s="43" t="s">
        <v>169</v>
      </c>
      <c r="AB11" s="44" t="s">
        <v>169</v>
      </c>
      <c r="AC11" s="38" t="s">
        <v>56</v>
      </c>
      <c r="AD11" s="47">
        <v>13</v>
      </c>
      <c r="AE11" s="40">
        <v>14</v>
      </c>
      <c r="AF11" s="40">
        <v>12</v>
      </c>
      <c r="AG11" s="40">
        <v>7</v>
      </c>
      <c r="AH11" s="40">
        <v>11</v>
      </c>
      <c r="AI11" s="40">
        <v>12</v>
      </c>
      <c r="AJ11" s="48">
        <v>5</v>
      </c>
      <c r="AK11" s="39">
        <v>0</v>
      </c>
      <c r="AL11" s="40">
        <v>1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3</v>
      </c>
      <c r="AS11" s="40">
        <v>5</v>
      </c>
      <c r="AT11" s="40">
        <v>4</v>
      </c>
      <c r="AU11" s="40">
        <v>4</v>
      </c>
      <c r="AV11" s="40">
        <v>4</v>
      </c>
      <c r="AW11" s="40">
        <v>4</v>
      </c>
      <c r="AX11" s="40">
        <v>7</v>
      </c>
      <c r="AY11" s="40">
        <v>5</v>
      </c>
      <c r="AZ11" s="40">
        <v>7</v>
      </c>
      <c r="BA11" s="40">
        <v>6</v>
      </c>
      <c r="BB11" s="40">
        <v>4</v>
      </c>
      <c r="BC11" s="40">
        <v>6</v>
      </c>
      <c r="BD11" s="40">
        <v>3</v>
      </c>
      <c r="BE11" s="40">
        <v>5</v>
      </c>
      <c r="BF11" s="40">
        <v>3</v>
      </c>
      <c r="BG11" s="40">
        <v>2</v>
      </c>
      <c r="BH11" s="40">
        <v>2</v>
      </c>
      <c r="BI11" s="41">
        <v>16</v>
      </c>
      <c r="BJ11" s="39">
        <v>25</v>
      </c>
      <c r="BK11" s="40">
        <v>2</v>
      </c>
      <c r="BL11" s="40">
        <v>20</v>
      </c>
      <c r="BM11" s="40">
        <v>36</v>
      </c>
      <c r="BN11" s="40">
        <v>0</v>
      </c>
      <c r="BO11" s="41">
        <v>1</v>
      </c>
    </row>
    <row r="12" spans="1:67" ht="22.15" customHeight="1" thickBot="1">
      <c r="A12" s="49" t="s">
        <v>57</v>
      </c>
      <c r="B12" s="50">
        <v>189</v>
      </c>
      <c r="C12" s="51">
        <v>2</v>
      </c>
      <c r="D12" s="52">
        <v>234</v>
      </c>
      <c r="E12" s="53">
        <v>-18.5</v>
      </c>
      <c r="F12" s="54">
        <v>-66.7</v>
      </c>
      <c r="G12" s="55">
        <v>-16.7</v>
      </c>
      <c r="H12" s="56">
        <v>0.8</v>
      </c>
      <c r="I12" s="50">
        <v>16</v>
      </c>
      <c r="J12" s="51">
        <v>0</v>
      </c>
      <c r="K12" s="52">
        <v>23</v>
      </c>
      <c r="L12" s="53">
        <v>-27.3</v>
      </c>
      <c r="M12" s="54">
        <v>-100</v>
      </c>
      <c r="N12" s="55">
        <v>-25.8</v>
      </c>
      <c r="O12" s="56">
        <v>0</v>
      </c>
      <c r="P12" s="34">
        <v>8.4656084656084651</v>
      </c>
      <c r="Q12" s="50">
        <v>13</v>
      </c>
      <c r="R12" s="51">
        <v>0</v>
      </c>
      <c r="S12" s="52">
        <v>19</v>
      </c>
      <c r="T12" s="57">
        <v>-23.5</v>
      </c>
      <c r="U12" s="54">
        <v>-100</v>
      </c>
      <c r="V12" s="55">
        <v>-24</v>
      </c>
      <c r="W12" s="50">
        <v>3</v>
      </c>
      <c r="X12" s="51">
        <v>0</v>
      </c>
      <c r="Y12" s="52">
        <v>4</v>
      </c>
      <c r="Z12" s="57">
        <v>-40</v>
      </c>
      <c r="AA12" s="54" t="s">
        <v>169</v>
      </c>
      <c r="AB12" s="55">
        <v>-33.299999999999997</v>
      </c>
      <c r="AC12" s="49" t="s">
        <v>57</v>
      </c>
      <c r="AD12" s="58">
        <v>32</v>
      </c>
      <c r="AE12" s="51">
        <v>30</v>
      </c>
      <c r="AF12" s="51">
        <v>19</v>
      </c>
      <c r="AG12" s="51">
        <v>33</v>
      </c>
      <c r="AH12" s="51">
        <v>18</v>
      </c>
      <c r="AI12" s="51">
        <v>28</v>
      </c>
      <c r="AJ12" s="59">
        <v>29</v>
      </c>
      <c r="AK12" s="50">
        <v>4</v>
      </c>
      <c r="AL12" s="51">
        <v>2</v>
      </c>
      <c r="AM12" s="51">
        <v>1</v>
      </c>
      <c r="AN12" s="51">
        <v>3</v>
      </c>
      <c r="AO12" s="51">
        <v>2</v>
      </c>
      <c r="AP12" s="51">
        <v>0</v>
      </c>
      <c r="AQ12" s="51">
        <v>1</v>
      </c>
      <c r="AR12" s="51">
        <v>5</v>
      </c>
      <c r="AS12" s="51">
        <v>12</v>
      </c>
      <c r="AT12" s="51">
        <v>9</v>
      </c>
      <c r="AU12" s="51">
        <v>9</v>
      </c>
      <c r="AV12" s="51">
        <v>10</v>
      </c>
      <c r="AW12" s="51">
        <v>19</v>
      </c>
      <c r="AX12" s="51">
        <v>16</v>
      </c>
      <c r="AY12" s="51">
        <v>10</v>
      </c>
      <c r="AZ12" s="51">
        <v>10</v>
      </c>
      <c r="BA12" s="51">
        <v>12</v>
      </c>
      <c r="BB12" s="51">
        <v>21</v>
      </c>
      <c r="BC12" s="51">
        <v>10</v>
      </c>
      <c r="BD12" s="51">
        <v>13</v>
      </c>
      <c r="BE12" s="51">
        <v>10</v>
      </c>
      <c r="BF12" s="51">
        <v>10</v>
      </c>
      <c r="BG12" s="51">
        <v>5</v>
      </c>
      <c r="BH12" s="51">
        <v>1</v>
      </c>
      <c r="BI12" s="52">
        <v>54</v>
      </c>
      <c r="BJ12" s="50">
        <v>59</v>
      </c>
      <c r="BK12" s="51">
        <v>10</v>
      </c>
      <c r="BL12" s="51">
        <v>87</v>
      </c>
      <c r="BM12" s="51">
        <v>51</v>
      </c>
      <c r="BN12" s="51">
        <v>1</v>
      </c>
      <c r="BO12" s="52">
        <v>0</v>
      </c>
    </row>
    <row r="13" spans="1:67" ht="28.15" customHeight="1">
      <c r="A13" s="26" t="s">
        <v>58</v>
      </c>
      <c r="B13" s="27">
        <v>9</v>
      </c>
      <c r="C13" s="28">
        <v>1</v>
      </c>
      <c r="D13" s="29">
        <v>11</v>
      </c>
      <c r="E13" s="30">
        <v>125</v>
      </c>
      <c r="F13" s="31" t="s">
        <v>169</v>
      </c>
      <c r="G13" s="32">
        <v>83.3</v>
      </c>
      <c r="H13" s="33">
        <v>8.3000000000000007</v>
      </c>
      <c r="I13" s="27">
        <v>2</v>
      </c>
      <c r="J13" s="28">
        <v>1</v>
      </c>
      <c r="K13" s="29">
        <v>2</v>
      </c>
      <c r="L13" s="30" t="s">
        <v>169</v>
      </c>
      <c r="M13" s="31" t="s">
        <v>169</v>
      </c>
      <c r="N13" s="32">
        <v>100</v>
      </c>
      <c r="O13" s="33">
        <v>33.299999999999997</v>
      </c>
      <c r="P13" s="34">
        <v>22.222222222222221</v>
      </c>
      <c r="Q13" s="27">
        <v>2</v>
      </c>
      <c r="R13" s="28">
        <v>1</v>
      </c>
      <c r="S13" s="29">
        <v>2</v>
      </c>
      <c r="T13" s="35" t="s">
        <v>169</v>
      </c>
      <c r="U13" s="31" t="s">
        <v>169</v>
      </c>
      <c r="V13" s="32">
        <v>100</v>
      </c>
      <c r="W13" s="27">
        <v>0</v>
      </c>
      <c r="X13" s="28">
        <v>0</v>
      </c>
      <c r="Y13" s="29">
        <v>0</v>
      </c>
      <c r="Z13" s="35" t="s">
        <v>169</v>
      </c>
      <c r="AA13" s="31" t="s">
        <v>169</v>
      </c>
      <c r="AB13" s="32" t="s">
        <v>169</v>
      </c>
      <c r="AC13" s="26" t="s">
        <v>58</v>
      </c>
      <c r="AD13" s="36">
        <v>1</v>
      </c>
      <c r="AE13" s="28">
        <v>1</v>
      </c>
      <c r="AF13" s="28">
        <v>2</v>
      </c>
      <c r="AG13" s="28">
        <v>0</v>
      </c>
      <c r="AH13" s="28">
        <v>1</v>
      </c>
      <c r="AI13" s="28">
        <v>3</v>
      </c>
      <c r="AJ13" s="37">
        <v>1</v>
      </c>
      <c r="AK13" s="27">
        <v>0</v>
      </c>
      <c r="AL13" s="28">
        <v>0</v>
      </c>
      <c r="AM13" s="28">
        <v>0</v>
      </c>
      <c r="AN13" s="28">
        <v>0</v>
      </c>
      <c r="AO13" s="28">
        <v>1</v>
      </c>
      <c r="AP13" s="28">
        <v>0</v>
      </c>
      <c r="AQ13" s="28">
        <v>0</v>
      </c>
      <c r="AR13" s="28">
        <v>0</v>
      </c>
      <c r="AS13" s="28">
        <v>1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1</v>
      </c>
      <c r="BA13" s="28">
        <v>0</v>
      </c>
      <c r="BB13" s="28">
        <v>2</v>
      </c>
      <c r="BC13" s="28">
        <v>1</v>
      </c>
      <c r="BD13" s="28">
        <v>0</v>
      </c>
      <c r="BE13" s="28">
        <v>2</v>
      </c>
      <c r="BF13" s="28">
        <v>0</v>
      </c>
      <c r="BG13" s="28">
        <v>0</v>
      </c>
      <c r="BH13" s="28">
        <v>1</v>
      </c>
      <c r="BI13" s="29">
        <v>6</v>
      </c>
      <c r="BJ13" s="27">
        <v>2</v>
      </c>
      <c r="BK13" s="28">
        <v>2</v>
      </c>
      <c r="BL13" s="28">
        <v>4</v>
      </c>
      <c r="BM13" s="28">
        <v>3</v>
      </c>
      <c r="BN13" s="28">
        <v>0</v>
      </c>
      <c r="BO13" s="29">
        <v>0</v>
      </c>
    </row>
    <row r="14" spans="1:67" ht="22.15" customHeight="1">
      <c r="A14" s="38" t="s">
        <v>59</v>
      </c>
      <c r="B14" s="39">
        <v>45</v>
      </c>
      <c r="C14" s="40">
        <v>5</v>
      </c>
      <c r="D14" s="41">
        <v>77</v>
      </c>
      <c r="E14" s="42">
        <v>-27.4</v>
      </c>
      <c r="F14" s="43">
        <v>-54.5</v>
      </c>
      <c r="G14" s="44">
        <v>2.7</v>
      </c>
      <c r="H14" s="45">
        <v>6.1</v>
      </c>
      <c r="I14" s="39">
        <v>8</v>
      </c>
      <c r="J14" s="40">
        <v>1</v>
      </c>
      <c r="K14" s="41">
        <v>12</v>
      </c>
      <c r="L14" s="42">
        <v>-42.9</v>
      </c>
      <c r="M14" s="43">
        <v>-75</v>
      </c>
      <c r="N14" s="44">
        <v>-33.299999999999997</v>
      </c>
      <c r="O14" s="45">
        <v>7.7</v>
      </c>
      <c r="P14" s="34">
        <v>17.777777777777779</v>
      </c>
      <c r="Q14" s="39">
        <v>7</v>
      </c>
      <c r="R14" s="40">
        <v>1</v>
      </c>
      <c r="S14" s="41">
        <v>10</v>
      </c>
      <c r="T14" s="46">
        <v>-30</v>
      </c>
      <c r="U14" s="43">
        <v>-75</v>
      </c>
      <c r="V14" s="44">
        <v>-23.1</v>
      </c>
      <c r="W14" s="39">
        <v>1</v>
      </c>
      <c r="X14" s="40">
        <v>0</v>
      </c>
      <c r="Y14" s="41">
        <v>2</v>
      </c>
      <c r="Z14" s="46">
        <v>-80</v>
      </c>
      <c r="AA14" s="43" t="s">
        <v>169</v>
      </c>
      <c r="AB14" s="44">
        <v>-75</v>
      </c>
      <c r="AC14" s="38" t="s">
        <v>59</v>
      </c>
      <c r="AD14" s="47">
        <v>8</v>
      </c>
      <c r="AE14" s="40">
        <v>10</v>
      </c>
      <c r="AF14" s="40">
        <v>2</v>
      </c>
      <c r="AG14" s="40">
        <v>6</v>
      </c>
      <c r="AH14" s="40">
        <v>4</v>
      </c>
      <c r="AI14" s="40">
        <v>9</v>
      </c>
      <c r="AJ14" s="48">
        <v>6</v>
      </c>
      <c r="AK14" s="39">
        <v>1</v>
      </c>
      <c r="AL14" s="40">
        <v>1</v>
      </c>
      <c r="AM14" s="40">
        <v>0</v>
      </c>
      <c r="AN14" s="40">
        <v>1</v>
      </c>
      <c r="AO14" s="40">
        <v>1</v>
      </c>
      <c r="AP14" s="40">
        <v>0</v>
      </c>
      <c r="AQ14" s="40">
        <v>0</v>
      </c>
      <c r="AR14" s="40">
        <v>2</v>
      </c>
      <c r="AS14" s="40">
        <v>2</v>
      </c>
      <c r="AT14" s="40">
        <v>3</v>
      </c>
      <c r="AU14" s="40">
        <v>3</v>
      </c>
      <c r="AV14" s="40">
        <v>2</v>
      </c>
      <c r="AW14" s="40">
        <v>4</v>
      </c>
      <c r="AX14" s="40">
        <v>2</v>
      </c>
      <c r="AY14" s="40">
        <v>2</v>
      </c>
      <c r="AZ14" s="40">
        <v>3</v>
      </c>
      <c r="BA14" s="40">
        <v>3</v>
      </c>
      <c r="BB14" s="40">
        <v>3</v>
      </c>
      <c r="BC14" s="40">
        <v>7</v>
      </c>
      <c r="BD14" s="40">
        <v>4</v>
      </c>
      <c r="BE14" s="40">
        <v>0</v>
      </c>
      <c r="BF14" s="40">
        <v>0</v>
      </c>
      <c r="BG14" s="40">
        <v>3</v>
      </c>
      <c r="BH14" s="40">
        <v>0</v>
      </c>
      <c r="BI14" s="41">
        <v>15</v>
      </c>
      <c r="BJ14" s="39">
        <v>19</v>
      </c>
      <c r="BK14" s="40">
        <v>5</v>
      </c>
      <c r="BL14" s="40">
        <v>15</v>
      </c>
      <c r="BM14" s="40">
        <v>14</v>
      </c>
      <c r="BN14" s="40">
        <v>0</v>
      </c>
      <c r="BO14" s="41">
        <v>1</v>
      </c>
    </row>
    <row r="15" spans="1:67" ht="27.6" customHeight="1">
      <c r="A15" s="38" t="s">
        <v>60</v>
      </c>
      <c r="B15" s="39">
        <v>11</v>
      </c>
      <c r="C15" s="40">
        <v>3</v>
      </c>
      <c r="D15" s="41">
        <v>10</v>
      </c>
      <c r="E15" s="42" t="s">
        <v>169</v>
      </c>
      <c r="F15" s="43">
        <v>50</v>
      </c>
      <c r="G15" s="44">
        <v>-44.4</v>
      </c>
      <c r="H15" s="45">
        <v>23.1</v>
      </c>
      <c r="I15" s="39">
        <v>6</v>
      </c>
      <c r="J15" s="40">
        <v>3</v>
      </c>
      <c r="K15" s="41">
        <v>4</v>
      </c>
      <c r="L15" s="42">
        <v>20</v>
      </c>
      <c r="M15" s="43">
        <v>200</v>
      </c>
      <c r="N15" s="44">
        <v>-55.6</v>
      </c>
      <c r="O15" s="45">
        <v>42.9</v>
      </c>
      <c r="P15" s="34">
        <v>54.54545454545454</v>
      </c>
      <c r="Q15" s="39">
        <v>6</v>
      </c>
      <c r="R15" s="40">
        <v>3</v>
      </c>
      <c r="S15" s="41">
        <v>4</v>
      </c>
      <c r="T15" s="46">
        <v>20</v>
      </c>
      <c r="U15" s="43">
        <v>200</v>
      </c>
      <c r="V15" s="44">
        <v>-55.6</v>
      </c>
      <c r="W15" s="39">
        <v>0</v>
      </c>
      <c r="X15" s="40">
        <v>0</v>
      </c>
      <c r="Y15" s="41">
        <v>0</v>
      </c>
      <c r="Z15" s="46" t="s">
        <v>169</v>
      </c>
      <c r="AA15" s="43" t="s">
        <v>169</v>
      </c>
      <c r="AB15" s="44" t="s">
        <v>169</v>
      </c>
      <c r="AC15" s="38" t="s">
        <v>60</v>
      </c>
      <c r="AD15" s="47">
        <v>1</v>
      </c>
      <c r="AE15" s="40">
        <v>1</v>
      </c>
      <c r="AF15" s="40">
        <v>2</v>
      </c>
      <c r="AG15" s="40">
        <v>3</v>
      </c>
      <c r="AH15" s="40">
        <v>1</v>
      </c>
      <c r="AI15" s="40">
        <v>3</v>
      </c>
      <c r="AJ15" s="48">
        <v>0</v>
      </c>
      <c r="AK15" s="39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v>0</v>
      </c>
      <c r="AQ15" s="40">
        <v>0</v>
      </c>
      <c r="AR15" s="40">
        <v>2</v>
      </c>
      <c r="AS15" s="40">
        <v>1</v>
      </c>
      <c r="AT15" s="40">
        <v>0</v>
      </c>
      <c r="AU15" s="40">
        <v>0</v>
      </c>
      <c r="AV15" s="40">
        <v>0</v>
      </c>
      <c r="AW15" s="40">
        <v>1</v>
      </c>
      <c r="AX15" s="40">
        <v>1</v>
      </c>
      <c r="AY15" s="40">
        <v>0</v>
      </c>
      <c r="AZ15" s="40">
        <v>0</v>
      </c>
      <c r="BA15" s="40">
        <v>1</v>
      </c>
      <c r="BB15" s="40">
        <v>0</v>
      </c>
      <c r="BC15" s="40">
        <v>0</v>
      </c>
      <c r="BD15" s="40">
        <v>2</v>
      </c>
      <c r="BE15" s="40">
        <v>1</v>
      </c>
      <c r="BF15" s="40">
        <v>1</v>
      </c>
      <c r="BG15" s="40">
        <v>0</v>
      </c>
      <c r="BH15" s="40">
        <v>1</v>
      </c>
      <c r="BI15" s="41">
        <v>2</v>
      </c>
      <c r="BJ15" s="39">
        <v>8</v>
      </c>
      <c r="BK15" s="40">
        <v>1</v>
      </c>
      <c r="BL15" s="40">
        <v>3</v>
      </c>
      <c r="BM15" s="40">
        <v>0</v>
      </c>
      <c r="BN15" s="40">
        <v>0</v>
      </c>
      <c r="BO15" s="41">
        <v>0</v>
      </c>
    </row>
    <row r="16" spans="1:67" ht="22.15" customHeight="1">
      <c r="A16" s="38" t="s">
        <v>61</v>
      </c>
      <c r="B16" s="39">
        <v>4</v>
      </c>
      <c r="C16" s="40">
        <v>1</v>
      </c>
      <c r="D16" s="41">
        <v>9</v>
      </c>
      <c r="E16" s="42" t="s">
        <v>169</v>
      </c>
      <c r="F16" s="43">
        <v>-66.7</v>
      </c>
      <c r="G16" s="44">
        <v>200</v>
      </c>
      <c r="H16" s="45">
        <v>10</v>
      </c>
      <c r="I16" s="39">
        <v>3</v>
      </c>
      <c r="J16" s="40">
        <v>1</v>
      </c>
      <c r="K16" s="41">
        <v>8</v>
      </c>
      <c r="L16" s="42">
        <v>50</v>
      </c>
      <c r="M16" s="43" t="s">
        <v>169</v>
      </c>
      <c r="N16" s="44">
        <v>166.7</v>
      </c>
      <c r="O16" s="45">
        <v>11.1</v>
      </c>
      <c r="P16" s="34">
        <v>75</v>
      </c>
      <c r="Q16" s="39">
        <v>3</v>
      </c>
      <c r="R16" s="40">
        <v>1</v>
      </c>
      <c r="S16" s="41">
        <v>8</v>
      </c>
      <c r="T16" s="46">
        <v>50</v>
      </c>
      <c r="U16" s="43" t="s">
        <v>169</v>
      </c>
      <c r="V16" s="44">
        <v>166.7</v>
      </c>
      <c r="W16" s="39">
        <v>0</v>
      </c>
      <c r="X16" s="40">
        <v>0</v>
      </c>
      <c r="Y16" s="41">
        <v>0</v>
      </c>
      <c r="Z16" s="46" t="s">
        <v>169</v>
      </c>
      <c r="AA16" s="43" t="s">
        <v>169</v>
      </c>
      <c r="AB16" s="44" t="s">
        <v>169</v>
      </c>
      <c r="AC16" s="38" t="s">
        <v>61</v>
      </c>
      <c r="AD16" s="47">
        <v>0</v>
      </c>
      <c r="AE16" s="40">
        <v>0</v>
      </c>
      <c r="AF16" s="40">
        <v>2</v>
      </c>
      <c r="AG16" s="40">
        <v>0</v>
      </c>
      <c r="AH16" s="40">
        <v>0</v>
      </c>
      <c r="AI16" s="40">
        <v>1</v>
      </c>
      <c r="AJ16" s="48">
        <v>1</v>
      </c>
      <c r="AK16" s="39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1</v>
      </c>
      <c r="AW16" s="40">
        <v>1</v>
      </c>
      <c r="AX16" s="40">
        <v>1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1</v>
      </c>
      <c r="BH16" s="40">
        <v>0</v>
      </c>
      <c r="BI16" s="41">
        <v>1</v>
      </c>
      <c r="BJ16" s="39">
        <v>4</v>
      </c>
      <c r="BK16" s="40">
        <v>0</v>
      </c>
      <c r="BL16" s="40">
        <v>1</v>
      </c>
      <c r="BM16" s="40">
        <v>0</v>
      </c>
      <c r="BN16" s="40">
        <v>0</v>
      </c>
      <c r="BO16" s="41">
        <v>0</v>
      </c>
    </row>
    <row r="17" spans="1:67" ht="22.15" customHeight="1">
      <c r="A17" s="38" t="s">
        <v>62</v>
      </c>
      <c r="B17" s="39">
        <v>106</v>
      </c>
      <c r="C17" s="40">
        <v>16</v>
      </c>
      <c r="D17" s="41">
        <v>144</v>
      </c>
      <c r="E17" s="42">
        <v>7.1</v>
      </c>
      <c r="F17" s="43">
        <v>-15.8</v>
      </c>
      <c r="G17" s="44">
        <v>5.9</v>
      </c>
      <c r="H17" s="45">
        <v>10</v>
      </c>
      <c r="I17" s="39">
        <v>13</v>
      </c>
      <c r="J17" s="40">
        <v>2</v>
      </c>
      <c r="K17" s="41">
        <v>15</v>
      </c>
      <c r="L17" s="42">
        <v>30</v>
      </c>
      <c r="M17" s="43">
        <v>-60</v>
      </c>
      <c r="N17" s="44" t="s">
        <v>169</v>
      </c>
      <c r="O17" s="45">
        <v>11.8</v>
      </c>
      <c r="P17" s="34">
        <v>12.264150943396226</v>
      </c>
      <c r="Q17" s="39">
        <v>11</v>
      </c>
      <c r="R17" s="40">
        <v>2</v>
      </c>
      <c r="S17" s="41">
        <v>13</v>
      </c>
      <c r="T17" s="46">
        <v>22.2</v>
      </c>
      <c r="U17" s="43">
        <v>-60</v>
      </c>
      <c r="V17" s="44">
        <v>18.2</v>
      </c>
      <c r="W17" s="39">
        <v>2</v>
      </c>
      <c r="X17" s="40">
        <v>0</v>
      </c>
      <c r="Y17" s="41">
        <v>2</v>
      </c>
      <c r="Z17" s="46">
        <v>100</v>
      </c>
      <c r="AA17" s="43" t="s">
        <v>169</v>
      </c>
      <c r="AB17" s="44">
        <v>-50</v>
      </c>
      <c r="AC17" s="38" t="s">
        <v>62</v>
      </c>
      <c r="AD17" s="47">
        <v>12</v>
      </c>
      <c r="AE17" s="40">
        <v>14</v>
      </c>
      <c r="AF17" s="40">
        <v>13</v>
      </c>
      <c r="AG17" s="40">
        <v>16</v>
      </c>
      <c r="AH17" s="40">
        <v>19</v>
      </c>
      <c r="AI17" s="40">
        <v>18</v>
      </c>
      <c r="AJ17" s="48">
        <v>14</v>
      </c>
      <c r="AK17" s="39">
        <v>3</v>
      </c>
      <c r="AL17" s="40">
        <v>3</v>
      </c>
      <c r="AM17" s="40">
        <v>1</v>
      </c>
      <c r="AN17" s="40">
        <v>0</v>
      </c>
      <c r="AO17" s="40">
        <v>0</v>
      </c>
      <c r="AP17" s="40">
        <v>0</v>
      </c>
      <c r="AQ17" s="40">
        <v>1</v>
      </c>
      <c r="AR17" s="40">
        <v>3</v>
      </c>
      <c r="AS17" s="40">
        <v>1</v>
      </c>
      <c r="AT17" s="40">
        <v>8</v>
      </c>
      <c r="AU17" s="40">
        <v>8</v>
      </c>
      <c r="AV17" s="40">
        <v>5</v>
      </c>
      <c r="AW17" s="40">
        <v>3</v>
      </c>
      <c r="AX17" s="40">
        <v>7</v>
      </c>
      <c r="AY17" s="40">
        <v>4</v>
      </c>
      <c r="AZ17" s="40">
        <v>8</v>
      </c>
      <c r="BA17" s="40">
        <v>9</v>
      </c>
      <c r="BB17" s="40">
        <v>12</v>
      </c>
      <c r="BC17" s="40">
        <v>7</v>
      </c>
      <c r="BD17" s="40">
        <v>8</v>
      </c>
      <c r="BE17" s="40">
        <v>8</v>
      </c>
      <c r="BF17" s="40">
        <v>4</v>
      </c>
      <c r="BG17" s="40">
        <v>3</v>
      </c>
      <c r="BH17" s="40">
        <v>4</v>
      </c>
      <c r="BI17" s="41">
        <v>39</v>
      </c>
      <c r="BJ17" s="39">
        <v>55</v>
      </c>
      <c r="BK17" s="40">
        <v>6</v>
      </c>
      <c r="BL17" s="40">
        <v>41</v>
      </c>
      <c r="BM17" s="40">
        <v>19</v>
      </c>
      <c r="BN17" s="40">
        <v>0</v>
      </c>
      <c r="BO17" s="41">
        <v>0</v>
      </c>
    </row>
    <row r="18" spans="1:67" ht="22.15" customHeight="1">
      <c r="A18" s="38" t="s">
        <v>63</v>
      </c>
      <c r="B18" s="39">
        <v>4</v>
      </c>
      <c r="C18" s="40">
        <v>0</v>
      </c>
      <c r="D18" s="41">
        <v>5</v>
      </c>
      <c r="E18" s="42" t="s">
        <v>169</v>
      </c>
      <c r="F18" s="43" t="s">
        <v>169</v>
      </c>
      <c r="G18" s="44">
        <v>25</v>
      </c>
      <c r="H18" s="45">
        <v>0</v>
      </c>
      <c r="I18" s="39">
        <v>2</v>
      </c>
      <c r="J18" s="40">
        <v>0</v>
      </c>
      <c r="K18" s="41">
        <v>3</v>
      </c>
      <c r="L18" s="42">
        <v>100</v>
      </c>
      <c r="M18" s="43" t="s">
        <v>169</v>
      </c>
      <c r="N18" s="44">
        <v>200</v>
      </c>
      <c r="O18" s="45">
        <v>0</v>
      </c>
      <c r="P18" s="34">
        <v>50</v>
      </c>
      <c r="Q18" s="39">
        <v>2</v>
      </c>
      <c r="R18" s="40">
        <v>0</v>
      </c>
      <c r="S18" s="41">
        <v>3</v>
      </c>
      <c r="T18" s="46">
        <v>100</v>
      </c>
      <c r="U18" s="43" t="s">
        <v>169</v>
      </c>
      <c r="V18" s="44">
        <v>200</v>
      </c>
      <c r="W18" s="39">
        <v>0</v>
      </c>
      <c r="X18" s="40">
        <v>0</v>
      </c>
      <c r="Y18" s="41">
        <v>0</v>
      </c>
      <c r="Z18" s="46" t="s">
        <v>169</v>
      </c>
      <c r="AA18" s="43" t="s">
        <v>169</v>
      </c>
      <c r="AB18" s="44" t="s">
        <v>169</v>
      </c>
      <c r="AC18" s="38" t="s">
        <v>63</v>
      </c>
      <c r="AD18" s="47">
        <v>0</v>
      </c>
      <c r="AE18" s="40">
        <v>1</v>
      </c>
      <c r="AF18" s="40">
        <v>1</v>
      </c>
      <c r="AG18" s="40">
        <v>1</v>
      </c>
      <c r="AH18" s="40">
        <v>0</v>
      </c>
      <c r="AI18" s="40">
        <v>0</v>
      </c>
      <c r="AJ18" s="48">
        <v>1</v>
      </c>
      <c r="AK18" s="39">
        <v>0</v>
      </c>
      <c r="AL18" s="40">
        <v>0</v>
      </c>
      <c r="AM18" s="40">
        <v>0</v>
      </c>
      <c r="AN18" s="40">
        <v>0</v>
      </c>
      <c r="AO18" s="40">
        <v>1</v>
      </c>
      <c r="AP18" s="40">
        <v>0</v>
      </c>
      <c r="AQ18" s="40">
        <v>1</v>
      </c>
      <c r="AR18" s="40">
        <v>0</v>
      </c>
      <c r="AS18" s="40">
        <v>0</v>
      </c>
      <c r="AT18" s="40">
        <v>0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1</v>
      </c>
      <c r="BA18" s="40">
        <v>0</v>
      </c>
      <c r="BB18" s="40">
        <v>0</v>
      </c>
      <c r="BC18" s="40">
        <v>0</v>
      </c>
      <c r="BD18" s="40">
        <v>1</v>
      </c>
      <c r="BE18" s="40">
        <v>0</v>
      </c>
      <c r="BF18" s="40">
        <v>0</v>
      </c>
      <c r="BG18" s="40">
        <v>0</v>
      </c>
      <c r="BH18" s="40">
        <v>0</v>
      </c>
      <c r="BI18" s="41">
        <v>2</v>
      </c>
      <c r="BJ18" s="39">
        <v>2</v>
      </c>
      <c r="BK18" s="40">
        <v>1</v>
      </c>
      <c r="BL18" s="40">
        <v>2</v>
      </c>
      <c r="BM18" s="40">
        <v>0</v>
      </c>
      <c r="BN18" s="40">
        <v>0</v>
      </c>
      <c r="BO18" s="41">
        <v>0</v>
      </c>
    </row>
    <row r="19" spans="1:67" ht="22.15" customHeight="1">
      <c r="A19" s="38" t="s">
        <v>64</v>
      </c>
      <c r="B19" s="39">
        <v>62</v>
      </c>
      <c r="C19" s="40">
        <v>5</v>
      </c>
      <c r="D19" s="41">
        <v>82</v>
      </c>
      <c r="E19" s="42">
        <v>-30.3</v>
      </c>
      <c r="F19" s="43">
        <v>-16.7</v>
      </c>
      <c r="G19" s="44">
        <v>-32.200000000000003</v>
      </c>
      <c r="H19" s="45">
        <v>5.7</v>
      </c>
      <c r="I19" s="39">
        <v>13</v>
      </c>
      <c r="J19" s="40">
        <v>3</v>
      </c>
      <c r="K19" s="41">
        <v>15</v>
      </c>
      <c r="L19" s="42">
        <v>-35</v>
      </c>
      <c r="M19" s="43">
        <v>50</v>
      </c>
      <c r="N19" s="44">
        <v>-53.1</v>
      </c>
      <c r="O19" s="45">
        <v>16.7</v>
      </c>
      <c r="P19" s="34">
        <v>20.967741935483872</v>
      </c>
      <c r="Q19" s="39">
        <v>11</v>
      </c>
      <c r="R19" s="40">
        <v>3</v>
      </c>
      <c r="S19" s="41">
        <v>10</v>
      </c>
      <c r="T19" s="46">
        <v>-26.7</v>
      </c>
      <c r="U19" s="43">
        <v>50</v>
      </c>
      <c r="V19" s="44">
        <v>-61.5</v>
      </c>
      <c r="W19" s="39">
        <v>2</v>
      </c>
      <c r="X19" s="40">
        <v>0</v>
      </c>
      <c r="Y19" s="41">
        <v>5</v>
      </c>
      <c r="Z19" s="46">
        <v>-60</v>
      </c>
      <c r="AA19" s="43" t="s">
        <v>169</v>
      </c>
      <c r="AB19" s="44">
        <v>-16.7</v>
      </c>
      <c r="AC19" s="38" t="s">
        <v>64</v>
      </c>
      <c r="AD19" s="47">
        <v>12</v>
      </c>
      <c r="AE19" s="40">
        <v>13</v>
      </c>
      <c r="AF19" s="40">
        <v>5</v>
      </c>
      <c r="AG19" s="40">
        <v>11</v>
      </c>
      <c r="AH19" s="40">
        <v>8</v>
      </c>
      <c r="AI19" s="40">
        <v>7</v>
      </c>
      <c r="AJ19" s="48">
        <v>6</v>
      </c>
      <c r="AK19" s="39">
        <v>1</v>
      </c>
      <c r="AL19" s="40">
        <v>0</v>
      </c>
      <c r="AM19" s="40">
        <v>1</v>
      </c>
      <c r="AN19" s="40">
        <v>1</v>
      </c>
      <c r="AO19" s="40">
        <v>2</v>
      </c>
      <c r="AP19" s="40">
        <v>1</v>
      </c>
      <c r="AQ19" s="40">
        <v>0</v>
      </c>
      <c r="AR19" s="40">
        <v>1</v>
      </c>
      <c r="AS19" s="40">
        <v>4</v>
      </c>
      <c r="AT19" s="40">
        <v>0</v>
      </c>
      <c r="AU19" s="40">
        <v>0</v>
      </c>
      <c r="AV19" s="40">
        <v>1</v>
      </c>
      <c r="AW19" s="40">
        <v>4</v>
      </c>
      <c r="AX19" s="40">
        <v>2</v>
      </c>
      <c r="AY19" s="40">
        <v>6</v>
      </c>
      <c r="AZ19" s="40">
        <v>5</v>
      </c>
      <c r="BA19" s="40">
        <v>5</v>
      </c>
      <c r="BB19" s="40">
        <v>5</v>
      </c>
      <c r="BC19" s="40">
        <v>5</v>
      </c>
      <c r="BD19" s="40">
        <v>4</v>
      </c>
      <c r="BE19" s="40">
        <v>4</v>
      </c>
      <c r="BF19" s="40">
        <v>4</v>
      </c>
      <c r="BG19" s="40">
        <v>1</v>
      </c>
      <c r="BH19" s="40">
        <v>2</v>
      </c>
      <c r="BI19" s="41">
        <v>23</v>
      </c>
      <c r="BJ19" s="39">
        <v>26</v>
      </c>
      <c r="BK19" s="40">
        <v>7</v>
      </c>
      <c r="BL19" s="40">
        <v>17</v>
      </c>
      <c r="BM19" s="40">
        <v>22</v>
      </c>
      <c r="BN19" s="40">
        <v>0</v>
      </c>
      <c r="BO19" s="41">
        <v>0</v>
      </c>
    </row>
    <row r="20" spans="1:67" ht="22.15" customHeight="1">
      <c r="A20" s="38" t="s">
        <v>65</v>
      </c>
      <c r="B20" s="39">
        <v>16</v>
      </c>
      <c r="C20" s="40">
        <v>1</v>
      </c>
      <c r="D20" s="41">
        <v>18</v>
      </c>
      <c r="E20" s="42">
        <v>-15.8</v>
      </c>
      <c r="F20" s="43">
        <v>-75</v>
      </c>
      <c r="G20" s="44">
        <v>-30.8</v>
      </c>
      <c r="H20" s="45">
        <v>5.3</v>
      </c>
      <c r="I20" s="39">
        <v>2</v>
      </c>
      <c r="J20" s="40">
        <v>0</v>
      </c>
      <c r="K20" s="41">
        <v>3</v>
      </c>
      <c r="L20" s="42" t="s">
        <v>169</v>
      </c>
      <c r="M20" s="43">
        <v>-100</v>
      </c>
      <c r="N20" s="44" t="s">
        <v>169</v>
      </c>
      <c r="O20" s="45">
        <v>0</v>
      </c>
      <c r="P20" s="34">
        <v>12.5</v>
      </c>
      <c r="Q20" s="39">
        <v>1</v>
      </c>
      <c r="R20" s="40">
        <v>0</v>
      </c>
      <c r="S20" s="41">
        <v>2</v>
      </c>
      <c r="T20" s="46">
        <v>-50</v>
      </c>
      <c r="U20" s="43">
        <v>-100</v>
      </c>
      <c r="V20" s="44">
        <v>-33.299999999999997</v>
      </c>
      <c r="W20" s="39">
        <v>1</v>
      </c>
      <c r="X20" s="40">
        <v>0</v>
      </c>
      <c r="Y20" s="41">
        <v>1</v>
      </c>
      <c r="Z20" s="46">
        <v>0</v>
      </c>
      <c r="AA20" s="43" t="s">
        <v>169</v>
      </c>
      <c r="AB20" s="44">
        <v>0</v>
      </c>
      <c r="AC20" s="38" t="s">
        <v>65</v>
      </c>
      <c r="AD20" s="47">
        <v>3</v>
      </c>
      <c r="AE20" s="40">
        <v>2</v>
      </c>
      <c r="AF20" s="40">
        <v>1</v>
      </c>
      <c r="AG20" s="40">
        <v>1</v>
      </c>
      <c r="AH20" s="40">
        <v>3</v>
      </c>
      <c r="AI20" s="40">
        <v>2</v>
      </c>
      <c r="AJ20" s="48">
        <v>4</v>
      </c>
      <c r="AK20" s="39">
        <v>0</v>
      </c>
      <c r="AL20" s="40">
        <v>1</v>
      </c>
      <c r="AM20" s="40">
        <v>0</v>
      </c>
      <c r="AN20" s="40">
        <v>1</v>
      </c>
      <c r="AO20" s="40">
        <v>0</v>
      </c>
      <c r="AP20" s="40">
        <v>0</v>
      </c>
      <c r="AQ20" s="40">
        <v>0</v>
      </c>
      <c r="AR20" s="40">
        <v>2</v>
      </c>
      <c r="AS20" s="40">
        <v>0</v>
      </c>
      <c r="AT20" s="40">
        <v>1</v>
      </c>
      <c r="AU20" s="40">
        <v>1</v>
      </c>
      <c r="AV20" s="40">
        <v>2</v>
      </c>
      <c r="AW20" s="40">
        <v>1</v>
      </c>
      <c r="AX20" s="40">
        <v>0</v>
      </c>
      <c r="AY20" s="40">
        <v>1</v>
      </c>
      <c r="AZ20" s="40">
        <v>0</v>
      </c>
      <c r="BA20" s="40">
        <v>1</v>
      </c>
      <c r="BB20" s="40">
        <v>2</v>
      </c>
      <c r="BC20" s="40">
        <v>1</v>
      </c>
      <c r="BD20" s="40">
        <v>1</v>
      </c>
      <c r="BE20" s="40">
        <v>1</v>
      </c>
      <c r="BF20" s="40">
        <v>1</v>
      </c>
      <c r="BG20" s="40">
        <v>0</v>
      </c>
      <c r="BH20" s="40">
        <v>0</v>
      </c>
      <c r="BI20" s="41">
        <v>6</v>
      </c>
      <c r="BJ20" s="39">
        <v>8</v>
      </c>
      <c r="BK20" s="40">
        <v>1</v>
      </c>
      <c r="BL20" s="40">
        <v>5</v>
      </c>
      <c r="BM20" s="40">
        <v>3</v>
      </c>
      <c r="BN20" s="40">
        <v>0</v>
      </c>
      <c r="BO20" s="41">
        <v>0</v>
      </c>
    </row>
    <row r="21" spans="1:67" ht="22.15" customHeight="1">
      <c r="A21" s="38" t="s">
        <v>66</v>
      </c>
      <c r="B21" s="39">
        <v>30</v>
      </c>
      <c r="C21" s="40">
        <v>2</v>
      </c>
      <c r="D21" s="41">
        <v>46</v>
      </c>
      <c r="E21" s="42">
        <v>-11.8</v>
      </c>
      <c r="F21" s="43" t="s">
        <v>169</v>
      </c>
      <c r="G21" s="44">
        <v>12.2</v>
      </c>
      <c r="H21" s="45">
        <v>4.2</v>
      </c>
      <c r="I21" s="39">
        <v>8</v>
      </c>
      <c r="J21" s="40">
        <v>0</v>
      </c>
      <c r="K21" s="41">
        <v>10</v>
      </c>
      <c r="L21" s="42">
        <v>60</v>
      </c>
      <c r="M21" s="43">
        <v>-100</v>
      </c>
      <c r="N21" s="44">
        <v>42.9</v>
      </c>
      <c r="O21" s="45">
        <v>0</v>
      </c>
      <c r="P21" s="34">
        <v>26.666666666666668</v>
      </c>
      <c r="Q21" s="39">
        <v>7</v>
      </c>
      <c r="R21" s="40">
        <v>0</v>
      </c>
      <c r="S21" s="41">
        <v>8</v>
      </c>
      <c r="T21" s="46">
        <v>40</v>
      </c>
      <c r="U21" s="43">
        <v>-100</v>
      </c>
      <c r="V21" s="44">
        <v>14.3</v>
      </c>
      <c r="W21" s="39">
        <v>1</v>
      </c>
      <c r="X21" s="40">
        <v>0</v>
      </c>
      <c r="Y21" s="41">
        <v>2</v>
      </c>
      <c r="Z21" s="46">
        <v>0</v>
      </c>
      <c r="AA21" s="43" t="s">
        <v>169</v>
      </c>
      <c r="AB21" s="44">
        <v>0</v>
      </c>
      <c r="AC21" s="38" t="s">
        <v>66</v>
      </c>
      <c r="AD21" s="47">
        <v>6</v>
      </c>
      <c r="AE21" s="40">
        <v>2</v>
      </c>
      <c r="AF21" s="40">
        <v>3</v>
      </c>
      <c r="AG21" s="40">
        <v>5</v>
      </c>
      <c r="AH21" s="40">
        <v>4</v>
      </c>
      <c r="AI21" s="40">
        <v>6</v>
      </c>
      <c r="AJ21" s="48">
        <v>4</v>
      </c>
      <c r="AK21" s="39">
        <v>1</v>
      </c>
      <c r="AL21" s="40">
        <v>3</v>
      </c>
      <c r="AM21" s="40">
        <v>0</v>
      </c>
      <c r="AN21" s="40">
        <v>0</v>
      </c>
      <c r="AO21" s="40">
        <v>0</v>
      </c>
      <c r="AP21" s="40">
        <v>0</v>
      </c>
      <c r="AQ21" s="40">
        <v>2</v>
      </c>
      <c r="AR21" s="40">
        <v>0</v>
      </c>
      <c r="AS21" s="40">
        <v>1</v>
      </c>
      <c r="AT21" s="40">
        <v>1</v>
      </c>
      <c r="AU21" s="40">
        <v>1</v>
      </c>
      <c r="AV21" s="40">
        <v>1</v>
      </c>
      <c r="AW21" s="40">
        <v>1</v>
      </c>
      <c r="AX21" s="40">
        <v>0</v>
      </c>
      <c r="AY21" s="40">
        <v>3</v>
      </c>
      <c r="AZ21" s="40">
        <v>2</v>
      </c>
      <c r="BA21" s="40">
        <v>1</v>
      </c>
      <c r="BB21" s="40">
        <v>5</v>
      </c>
      <c r="BC21" s="40">
        <v>0</v>
      </c>
      <c r="BD21" s="40">
        <v>3</v>
      </c>
      <c r="BE21" s="40">
        <v>0</v>
      </c>
      <c r="BF21" s="40">
        <v>2</v>
      </c>
      <c r="BG21" s="40">
        <v>1</v>
      </c>
      <c r="BH21" s="40">
        <v>1</v>
      </c>
      <c r="BI21" s="41">
        <v>13</v>
      </c>
      <c r="BJ21" s="39">
        <v>21</v>
      </c>
      <c r="BK21" s="40">
        <v>1</v>
      </c>
      <c r="BL21" s="40">
        <v>13</v>
      </c>
      <c r="BM21" s="40">
        <v>5</v>
      </c>
      <c r="BN21" s="40">
        <v>0</v>
      </c>
      <c r="BO21" s="41">
        <v>0</v>
      </c>
    </row>
    <row r="22" spans="1:67" ht="22.15" customHeight="1">
      <c r="A22" s="38" t="s">
        <v>67</v>
      </c>
      <c r="B22" s="39">
        <v>4</v>
      </c>
      <c r="C22" s="40">
        <v>3</v>
      </c>
      <c r="D22" s="41">
        <v>4</v>
      </c>
      <c r="E22" s="42">
        <v>-33.299999999999997</v>
      </c>
      <c r="F22" s="43">
        <v>200</v>
      </c>
      <c r="G22" s="44">
        <v>-42.9</v>
      </c>
      <c r="H22" s="45">
        <v>42.9</v>
      </c>
      <c r="I22" s="39">
        <v>3</v>
      </c>
      <c r="J22" s="40">
        <v>3</v>
      </c>
      <c r="K22" s="41">
        <v>2</v>
      </c>
      <c r="L22" s="42">
        <v>50</v>
      </c>
      <c r="M22" s="43">
        <v>200</v>
      </c>
      <c r="N22" s="44">
        <v>-33.299999999999997</v>
      </c>
      <c r="O22" s="45">
        <v>60</v>
      </c>
      <c r="P22" s="34">
        <v>75</v>
      </c>
      <c r="Q22" s="39">
        <v>2</v>
      </c>
      <c r="R22" s="40">
        <v>3</v>
      </c>
      <c r="S22" s="41">
        <v>0</v>
      </c>
      <c r="T22" s="46">
        <v>100</v>
      </c>
      <c r="U22" s="43">
        <v>200</v>
      </c>
      <c r="V22" s="44">
        <v>-100</v>
      </c>
      <c r="W22" s="39">
        <v>1</v>
      </c>
      <c r="X22" s="40">
        <v>0</v>
      </c>
      <c r="Y22" s="41">
        <v>2</v>
      </c>
      <c r="Z22" s="46" t="s">
        <v>169</v>
      </c>
      <c r="AA22" s="43" t="s">
        <v>169</v>
      </c>
      <c r="AB22" s="44">
        <v>100</v>
      </c>
      <c r="AC22" s="38" t="s">
        <v>67</v>
      </c>
      <c r="AD22" s="47">
        <v>0</v>
      </c>
      <c r="AE22" s="40">
        <v>0</v>
      </c>
      <c r="AF22" s="40">
        <v>2</v>
      </c>
      <c r="AG22" s="40">
        <v>0</v>
      </c>
      <c r="AH22" s="40">
        <v>1</v>
      </c>
      <c r="AI22" s="40">
        <v>0</v>
      </c>
      <c r="AJ22" s="48">
        <v>1</v>
      </c>
      <c r="AK22" s="39">
        <v>1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1</v>
      </c>
      <c r="AZ22" s="40">
        <v>0</v>
      </c>
      <c r="BA22" s="40">
        <v>0</v>
      </c>
      <c r="BB22" s="40">
        <v>0</v>
      </c>
      <c r="BC22" s="40">
        <v>0</v>
      </c>
      <c r="BD22" s="40">
        <v>1</v>
      </c>
      <c r="BE22" s="40">
        <v>0</v>
      </c>
      <c r="BF22" s="40">
        <v>0</v>
      </c>
      <c r="BG22" s="40">
        <v>1</v>
      </c>
      <c r="BH22" s="40">
        <v>0</v>
      </c>
      <c r="BI22" s="41">
        <v>2</v>
      </c>
      <c r="BJ22" s="39">
        <v>3</v>
      </c>
      <c r="BK22" s="40">
        <v>0</v>
      </c>
      <c r="BL22" s="40">
        <v>2</v>
      </c>
      <c r="BM22" s="40">
        <v>1</v>
      </c>
      <c r="BN22" s="40">
        <v>0</v>
      </c>
      <c r="BO22" s="41">
        <v>0</v>
      </c>
    </row>
    <row r="23" spans="1:67" ht="22.15" customHeight="1">
      <c r="A23" s="38" t="s">
        <v>68</v>
      </c>
      <c r="B23" s="39">
        <v>26</v>
      </c>
      <c r="C23" s="40">
        <v>3</v>
      </c>
      <c r="D23" s="41">
        <v>37</v>
      </c>
      <c r="E23" s="42">
        <v>13</v>
      </c>
      <c r="F23" s="43">
        <v>50</v>
      </c>
      <c r="G23" s="44">
        <v>23.3</v>
      </c>
      <c r="H23" s="45">
        <v>7.5</v>
      </c>
      <c r="I23" s="39">
        <v>9</v>
      </c>
      <c r="J23" s="40">
        <v>1</v>
      </c>
      <c r="K23" s="41">
        <v>11</v>
      </c>
      <c r="L23" s="42">
        <v>28.6</v>
      </c>
      <c r="M23" s="43" t="s">
        <v>169</v>
      </c>
      <c r="N23" s="44" t="s">
        <v>169</v>
      </c>
      <c r="O23" s="45">
        <v>8.3000000000000007</v>
      </c>
      <c r="P23" s="34">
        <v>34.615384615384613</v>
      </c>
      <c r="Q23" s="39">
        <v>8</v>
      </c>
      <c r="R23" s="40">
        <v>1</v>
      </c>
      <c r="S23" s="41">
        <v>10</v>
      </c>
      <c r="T23" s="46">
        <v>300</v>
      </c>
      <c r="U23" s="43" t="s">
        <v>169</v>
      </c>
      <c r="V23" s="44">
        <v>400</v>
      </c>
      <c r="W23" s="39">
        <v>1</v>
      </c>
      <c r="X23" s="40">
        <v>0</v>
      </c>
      <c r="Y23" s="41">
        <v>1</v>
      </c>
      <c r="Z23" s="46">
        <v>-80</v>
      </c>
      <c r="AA23" s="43" t="s">
        <v>169</v>
      </c>
      <c r="AB23" s="44">
        <v>-88.9</v>
      </c>
      <c r="AC23" s="38" t="s">
        <v>68</v>
      </c>
      <c r="AD23" s="47">
        <v>4</v>
      </c>
      <c r="AE23" s="40">
        <v>1</v>
      </c>
      <c r="AF23" s="40">
        <v>3</v>
      </c>
      <c r="AG23" s="40">
        <v>3</v>
      </c>
      <c r="AH23" s="40">
        <v>2</v>
      </c>
      <c r="AI23" s="40">
        <v>10</v>
      </c>
      <c r="AJ23" s="48">
        <v>3</v>
      </c>
      <c r="AK23" s="39">
        <v>1</v>
      </c>
      <c r="AL23" s="40">
        <v>0</v>
      </c>
      <c r="AM23" s="40">
        <v>0</v>
      </c>
      <c r="AN23" s="40">
        <v>2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2</v>
      </c>
      <c r="AW23" s="40">
        <v>3</v>
      </c>
      <c r="AX23" s="40">
        <v>5</v>
      </c>
      <c r="AY23" s="40">
        <v>1</v>
      </c>
      <c r="AZ23" s="40">
        <v>0</v>
      </c>
      <c r="BA23" s="40">
        <v>3</v>
      </c>
      <c r="BB23" s="40">
        <v>1</v>
      </c>
      <c r="BC23" s="40">
        <v>3</v>
      </c>
      <c r="BD23" s="40">
        <v>1</v>
      </c>
      <c r="BE23" s="40">
        <v>1</v>
      </c>
      <c r="BF23" s="40">
        <v>0</v>
      </c>
      <c r="BG23" s="40">
        <v>0</v>
      </c>
      <c r="BH23" s="40">
        <v>0</v>
      </c>
      <c r="BI23" s="41">
        <v>8</v>
      </c>
      <c r="BJ23" s="39">
        <v>18</v>
      </c>
      <c r="BK23" s="40">
        <v>0</v>
      </c>
      <c r="BL23" s="40">
        <v>10</v>
      </c>
      <c r="BM23" s="40">
        <v>3</v>
      </c>
      <c r="BN23" s="40">
        <v>0</v>
      </c>
      <c r="BO23" s="41">
        <v>0</v>
      </c>
    </row>
    <row r="24" spans="1:67" ht="22.15" customHeight="1">
      <c r="A24" s="38" t="s">
        <v>69</v>
      </c>
      <c r="B24" s="39">
        <v>3</v>
      </c>
      <c r="C24" s="40">
        <v>1</v>
      </c>
      <c r="D24" s="41">
        <v>3</v>
      </c>
      <c r="E24" s="42">
        <v>-70</v>
      </c>
      <c r="F24" s="43">
        <v>0</v>
      </c>
      <c r="G24" s="44">
        <v>-76.900000000000006</v>
      </c>
      <c r="H24" s="45">
        <v>25</v>
      </c>
      <c r="I24" s="39">
        <v>0</v>
      </c>
      <c r="J24" s="40">
        <v>0</v>
      </c>
      <c r="K24" s="41">
        <v>0</v>
      </c>
      <c r="L24" s="42">
        <v>-100</v>
      </c>
      <c r="M24" s="43" t="s">
        <v>169</v>
      </c>
      <c r="N24" s="44">
        <v>-100</v>
      </c>
      <c r="O24" s="45">
        <v>0</v>
      </c>
      <c r="P24" s="34">
        <v>0</v>
      </c>
      <c r="Q24" s="39">
        <v>0</v>
      </c>
      <c r="R24" s="40">
        <v>0</v>
      </c>
      <c r="S24" s="41">
        <v>0</v>
      </c>
      <c r="T24" s="46">
        <v>-100</v>
      </c>
      <c r="U24" s="43" t="s">
        <v>169</v>
      </c>
      <c r="V24" s="44">
        <v>-100</v>
      </c>
      <c r="W24" s="39">
        <v>0</v>
      </c>
      <c r="X24" s="40">
        <v>0</v>
      </c>
      <c r="Y24" s="41">
        <v>0</v>
      </c>
      <c r="Z24" s="46" t="s">
        <v>169</v>
      </c>
      <c r="AA24" s="43" t="s">
        <v>169</v>
      </c>
      <c r="AB24" s="44" t="s">
        <v>169</v>
      </c>
      <c r="AC24" s="38" t="s">
        <v>69</v>
      </c>
      <c r="AD24" s="47">
        <v>0</v>
      </c>
      <c r="AE24" s="40">
        <v>1</v>
      </c>
      <c r="AF24" s="40">
        <v>1</v>
      </c>
      <c r="AG24" s="40">
        <v>0</v>
      </c>
      <c r="AH24" s="40">
        <v>0</v>
      </c>
      <c r="AI24" s="40">
        <v>0</v>
      </c>
      <c r="AJ24" s="48">
        <v>1</v>
      </c>
      <c r="AK24" s="39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1</v>
      </c>
      <c r="BD24" s="40">
        <v>0</v>
      </c>
      <c r="BE24" s="40">
        <v>0</v>
      </c>
      <c r="BF24" s="40">
        <v>0</v>
      </c>
      <c r="BG24" s="40">
        <v>1</v>
      </c>
      <c r="BH24" s="40">
        <v>0</v>
      </c>
      <c r="BI24" s="41">
        <v>2</v>
      </c>
      <c r="BJ24" s="39">
        <v>2</v>
      </c>
      <c r="BK24" s="40">
        <v>0</v>
      </c>
      <c r="BL24" s="40">
        <v>0</v>
      </c>
      <c r="BM24" s="40">
        <v>2</v>
      </c>
      <c r="BN24" s="40">
        <v>0</v>
      </c>
      <c r="BO24" s="41">
        <v>0</v>
      </c>
    </row>
    <row r="25" spans="1:67" ht="22.15" customHeight="1">
      <c r="A25" s="38" t="s">
        <v>70</v>
      </c>
      <c r="B25" s="39">
        <v>31</v>
      </c>
      <c r="C25" s="40">
        <v>3</v>
      </c>
      <c r="D25" s="41">
        <v>36</v>
      </c>
      <c r="E25" s="42">
        <v>-8.8000000000000007</v>
      </c>
      <c r="F25" s="43" t="s">
        <v>169</v>
      </c>
      <c r="G25" s="44">
        <v>-16.3</v>
      </c>
      <c r="H25" s="45">
        <v>7.7</v>
      </c>
      <c r="I25" s="39">
        <v>3</v>
      </c>
      <c r="J25" s="40">
        <v>2</v>
      </c>
      <c r="K25" s="41">
        <v>5</v>
      </c>
      <c r="L25" s="42">
        <v>-25</v>
      </c>
      <c r="M25" s="43" t="s">
        <v>169</v>
      </c>
      <c r="N25" s="44">
        <v>-16.7</v>
      </c>
      <c r="O25" s="45">
        <v>28.6</v>
      </c>
      <c r="P25" s="34">
        <v>9.67741935483871</v>
      </c>
      <c r="Q25" s="39">
        <v>2</v>
      </c>
      <c r="R25" s="40">
        <v>2</v>
      </c>
      <c r="S25" s="41">
        <v>4</v>
      </c>
      <c r="T25" s="46" t="s">
        <v>169</v>
      </c>
      <c r="U25" s="43">
        <v>100</v>
      </c>
      <c r="V25" s="44">
        <v>100</v>
      </c>
      <c r="W25" s="39">
        <v>1</v>
      </c>
      <c r="X25" s="40">
        <v>0</v>
      </c>
      <c r="Y25" s="41">
        <v>1</v>
      </c>
      <c r="Z25" s="46">
        <v>-50</v>
      </c>
      <c r="AA25" s="43">
        <v>-100</v>
      </c>
      <c r="AB25" s="44">
        <v>-75</v>
      </c>
      <c r="AC25" s="38" t="s">
        <v>70</v>
      </c>
      <c r="AD25" s="47">
        <v>5</v>
      </c>
      <c r="AE25" s="40">
        <v>1</v>
      </c>
      <c r="AF25" s="40">
        <v>4</v>
      </c>
      <c r="AG25" s="40">
        <v>2</v>
      </c>
      <c r="AH25" s="40">
        <v>6</v>
      </c>
      <c r="AI25" s="40">
        <v>8</v>
      </c>
      <c r="AJ25" s="48">
        <v>5</v>
      </c>
      <c r="AK25" s="39">
        <v>3</v>
      </c>
      <c r="AL25" s="40">
        <v>1</v>
      </c>
      <c r="AM25" s="40">
        <v>0</v>
      </c>
      <c r="AN25" s="40">
        <v>0</v>
      </c>
      <c r="AO25" s="40">
        <v>1</v>
      </c>
      <c r="AP25" s="40">
        <v>1</v>
      </c>
      <c r="AQ25" s="40">
        <v>0</v>
      </c>
      <c r="AR25" s="40">
        <v>2</v>
      </c>
      <c r="AS25" s="40">
        <v>1</v>
      </c>
      <c r="AT25" s="40">
        <v>2</v>
      </c>
      <c r="AU25" s="40">
        <v>2</v>
      </c>
      <c r="AV25" s="40">
        <v>2</v>
      </c>
      <c r="AW25" s="40">
        <v>1</v>
      </c>
      <c r="AX25" s="40">
        <v>3</v>
      </c>
      <c r="AY25" s="40">
        <v>0</v>
      </c>
      <c r="AZ25" s="40">
        <v>2</v>
      </c>
      <c r="BA25" s="40">
        <v>4</v>
      </c>
      <c r="BB25" s="40">
        <v>3</v>
      </c>
      <c r="BC25" s="40">
        <v>0</v>
      </c>
      <c r="BD25" s="40">
        <v>0</v>
      </c>
      <c r="BE25" s="40">
        <v>0</v>
      </c>
      <c r="BF25" s="40">
        <v>2</v>
      </c>
      <c r="BG25" s="40">
        <v>1</v>
      </c>
      <c r="BH25" s="40">
        <v>0</v>
      </c>
      <c r="BI25" s="41">
        <v>6</v>
      </c>
      <c r="BJ25" s="39">
        <v>14</v>
      </c>
      <c r="BK25" s="40">
        <v>4</v>
      </c>
      <c r="BL25" s="40">
        <v>9</v>
      </c>
      <c r="BM25" s="40">
        <v>6</v>
      </c>
      <c r="BN25" s="40">
        <v>1</v>
      </c>
      <c r="BO25" s="41">
        <v>0</v>
      </c>
    </row>
    <row r="26" spans="1:67" ht="22.15" customHeight="1">
      <c r="A26" s="38" t="s">
        <v>71</v>
      </c>
      <c r="B26" s="39">
        <v>1</v>
      </c>
      <c r="C26" s="40">
        <v>0</v>
      </c>
      <c r="D26" s="41">
        <v>1</v>
      </c>
      <c r="E26" s="42">
        <v>-83.3</v>
      </c>
      <c r="F26" s="43">
        <v>-100</v>
      </c>
      <c r="G26" s="44">
        <v>-80</v>
      </c>
      <c r="H26" s="45">
        <v>0</v>
      </c>
      <c r="I26" s="39">
        <v>1</v>
      </c>
      <c r="J26" s="40">
        <v>0</v>
      </c>
      <c r="K26" s="41">
        <v>1</v>
      </c>
      <c r="L26" s="42">
        <v>-66.7</v>
      </c>
      <c r="M26" s="43">
        <v>-100</v>
      </c>
      <c r="N26" s="44">
        <v>-75</v>
      </c>
      <c r="O26" s="45">
        <v>0</v>
      </c>
      <c r="P26" s="34">
        <v>100</v>
      </c>
      <c r="Q26" s="39">
        <v>0</v>
      </c>
      <c r="R26" s="40">
        <v>0</v>
      </c>
      <c r="S26" s="41">
        <v>0</v>
      </c>
      <c r="T26" s="46">
        <v>-100</v>
      </c>
      <c r="U26" s="43">
        <v>-100</v>
      </c>
      <c r="V26" s="44">
        <v>-100</v>
      </c>
      <c r="W26" s="39">
        <v>1</v>
      </c>
      <c r="X26" s="40">
        <v>0</v>
      </c>
      <c r="Y26" s="41">
        <v>1</v>
      </c>
      <c r="Z26" s="46">
        <v>0</v>
      </c>
      <c r="AA26" s="43" t="s">
        <v>169</v>
      </c>
      <c r="AB26" s="44">
        <v>0</v>
      </c>
      <c r="AC26" s="38" t="s">
        <v>71</v>
      </c>
      <c r="AD26" s="47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8">
        <v>1</v>
      </c>
      <c r="AK26" s="39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1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1">
        <v>0</v>
      </c>
      <c r="BJ26" s="39">
        <v>0</v>
      </c>
      <c r="BK26" s="40">
        <v>0</v>
      </c>
      <c r="BL26" s="40">
        <v>1</v>
      </c>
      <c r="BM26" s="40">
        <v>0</v>
      </c>
      <c r="BN26" s="40">
        <v>0</v>
      </c>
      <c r="BO26" s="41">
        <v>0</v>
      </c>
    </row>
    <row r="27" spans="1:67" ht="22.15" customHeight="1">
      <c r="A27" s="38" t="s">
        <v>72</v>
      </c>
      <c r="B27" s="39">
        <v>32</v>
      </c>
      <c r="C27" s="40">
        <v>2</v>
      </c>
      <c r="D27" s="41">
        <v>49</v>
      </c>
      <c r="E27" s="42">
        <v>-31.9</v>
      </c>
      <c r="F27" s="43">
        <v>-50</v>
      </c>
      <c r="G27" s="44">
        <v>-30</v>
      </c>
      <c r="H27" s="45">
        <v>3.9</v>
      </c>
      <c r="I27" s="39">
        <v>1</v>
      </c>
      <c r="J27" s="40">
        <v>0</v>
      </c>
      <c r="K27" s="41">
        <v>1</v>
      </c>
      <c r="L27" s="42">
        <v>-66.7</v>
      </c>
      <c r="M27" s="43" t="s">
        <v>169</v>
      </c>
      <c r="N27" s="44">
        <v>-83.3</v>
      </c>
      <c r="O27" s="45">
        <v>0</v>
      </c>
      <c r="P27" s="34">
        <v>3.125</v>
      </c>
      <c r="Q27" s="39">
        <v>1</v>
      </c>
      <c r="R27" s="40">
        <v>0</v>
      </c>
      <c r="S27" s="41">
        <v>1</v>
      </c>
      <c r="T27" s="46">
        <v>-66.7</v>
      </c>
      <c r="U27" s="43" t="s">
        <v>169</v>
      </c>
      <c r="V27" s="44">
        <v>-83.3</v>
      </c>
      <c r="W27" s="39">
        <v>0</v>
      </c>
      <c r="X27" s="40">
        <v>0</v>
      </c>
      <c r="Y27" s="41">
        <v>0</v>
      </c>
      <c r="Z27" s="46" t="s">
        <v>169</v>
      </c>
      <c r="AA27" s="43" t="s">
        <v>169</v>
      </c>
      <c r="AB27" s="44" t="s">
        <v>169</v>
      </c>
      <c r="AC27" s="38" t="s">
        <v>72</v>
      </c>
      <c r="AD27" s="47">
        <v>5</v>
      </c>
      <c r="AE27" s="40">
        <v>2</v>
      </c>
      <c r="AF27" s="40">
        <v>4</v>
      </c>
      <c r="AG27" s="40">
        <v>6</v>
      </c>
      <c r="AH27" s="40">
        <v>8</v>
      </c>
      <c r="AI27" s="40">
        <v>5</v>
      </c>
      <c r="AJ27" s="48">
        <v>2</v>
      </c>
      <c r="AK27" s="39">
        <v>0</v>
      </c>
      <c r="AL27" s="40">
        <v>1</v>
      </c>
      <c r="AM27" s="40">
        <v>1</v>
      </c>
      <c r="AN27" s="40">
        <v>0</v>
      </c>
      <c r="AO27" s="40">
        <v>0</v>
      </c>
      <c r="AP27" s="40">
        <v>0</v>
      </c>
      <c r="AQ27" s="40">
        <v>2</v>
      </c>
      <c r="AR27" s="40">
        <v>2</v>
      </c>
      <c r="AS27" s="40">
        <v>0</v>
      </c>
      <c r="AT27" s="40">
        <v>2</v>
      </c>
      <c r="AU27" s="40">
        <v>2</v>
      </c>
      <c r="AV27" s="40">
        <v>0</v>
      </c>
      <c r="AW27" s="40">
        <v>1</v>
      </c>
      <c r="AX27" s="40">
        <v>0</v>
      </c>
      <c r="AY27" s="40">
        <v>2</v>
      </c>
      <c r="AZ27" s="40">
        <v>5</v>
      </c>
      <c r="BA27" s="40">
        <v>4</v>
      </c>
      <c r="BB27" s="40">
        <v>0</v>
      </c>
      <c r="BC27" s="40">
        <v>2</v>
      </c>
      <c r="BD27" s="40">
        <v>2</v>
      </c>
      <c r="BE27" s="40">
        <v>3</v>
      </c>
      <c r="BF27" s="40">
        <v>1</v>
      </c>
      <c r="BG27" s="40">
        <v>0</v>
      </c>
      <c r="BH27" s="40">
        <v>2</v>
      </c>
      <c r="BI27" s="41">
        <v>13</v>
      </c>
      <c r="BJ27" s="39">
        <v>19</v>
      </c>
      <c r="BK27" s="40">
        <v>2</v>
      </c>
      <c r="BL27" s="40">
        <v>10</v>
      </c>
      <c r="BM27" s="40">
        <v>7</v>
      </c>
      <c r="BN27" s="40">
        <v>0</v>
      </c>
      <c r="BO27" s="41">
        <v>0</v>
      </c>
    </row>
    <row r="28" spans="1:67" ht="22.15" customHeight="1">
      <c r="A28" s="38" t="s">
        <v>73</v>
      </c>
      <c r="B28" s="39">
        <v>13</v>
      </c>
      <c r="C28" s="40">
        <v>3</v>
      </c>
      <c r="D28" s="41">
        <v>16</v>
      </c>
      <c r="E28" s="42">
        <v>30</v>
      </c>
      <c r="F28" s="43">
        <v>-25</v>
      </c>
      <c r="G28" s="44">
        <v>33.299999999999997</v>
      </c>
      <c r="H28" s="45">
        <v>15.8</v>
      </c>
      <c r="I28" s="39">
        <v>4</v>
      </c>
      <c r="J28" s="40">
        <v>1</v>
      </c>
      <c r="K28" s="41">
        <v>7</v>
      </c>
      <c r="L28" s="42">
        <v>33.299999999999997</v>
      </c>
      <c r="M28" s="43" t="s">
        <v>169</v>
      </c>
      <c r="N28" s="44">
        <v>16.7</v>
      </c>
      <c r="O28" s="45">
        <v>12.5</v>
      </c>
      <c r="P28" s="34">
        <v>30.76923076923077</v>
      </c>
      <c r="Q28" s="39">
        <v>2</v>
      </c>
      <c r="R28" s="40">
        <v>0</v>
      </c>
      <c r="S28" s="41">
        <v>5</v>
      </c>
      <c r="T28" s="46" t="s">
        <v>169</v>
      </c>
      <c r="U28" s="43">
        <v>-100</v>
      </c>
      <c r="V28" s="44" t="s">
        <v>169</v>
      </c>
      <c r="W28" s="39">
        <v>2</v>
      </c>
      <c r="X28" s="40">
        <v>1</v>
      </c>
      <c r="Y28" s="41">
        <v>2</v>
      </c>
      <c r="Z28" s="46">
        <v>100</v>
      </c>
      <c r="AA28" s="43">
        <v>0</v>
      </c>
      <c r="AB28" s="44">
        <v>100</v>
      </c>
      <c r="AC28" s="38" t="s">
        <v>73</v>
      </c>
      <c r="AD28" s="47">
        <v>0</v>
      </c>
      <c r="AE28" s="40">
        <v>1</v>
      </c>
      <c r="AF28" s="40">
        <v>2</v>
      </c>
      <c r="AG28" s="40">
        <v>2</v>
      </c>
      <c r="AH28" s="40">
        <v>3</v>
      </c>
      <c r="AI28" s="40">
        <v>5</v>
      </c>
      <c r="AJ28" s="48">
        <v>0</v>
      </c>
      <c r="AK28" s="39">
        <v>0</v>
      </c>
      <c r="AL28" s="40">
        <v>0</v>
      </c>
      <c r="AM28" s="40">
        <v>0</v>
      </c>
      <c r="AN28" s="40">
        <v>1</v>
      </c>
      <c r="AO28" s="40">
        <v>0</v>
      </c>
      <c r="AP28" s="40">
        <v>0</v>
      </c>
      <c r="AQ28" s="40">
        <v>1</v>
      </c>
      <c r="AR28" s="40">
        <v>0</v>
      </c>
      <c r="AS28" s="40">
        <v>0</v>
      </c>
      <c r="AT28" s="40">
        <v>1</v>
      </c>
      <c r="AU28" s="40">
        <v>1</v>
      </c>
      <c r="AV28" s="40">
        <v>0</v>
      </c>
      <c r="AW28" s="40">
        <v>0</v>
      </c>
      <c r="AX28" s="40">
        <v>0</v>
      </c>
      <c r="AY28" s="40">
        <v>1</v>
      </c>
      <c r="AZ28" s="40">
        <v>1</v>
      </c>
      <c r="BA28" s="40">
        <v>0</v>
      </c>
      <c r="BB28" s="40">
        <v>0</v>
      </c>
      <c r="BC28" s="40">
        <v>3</v>
      </c>
      <c r="BD28" s="40">
        <v>0</v>
      </c>
      <c r="BE28" s="40">
        <v>1</v>
      </c>
      <c r="BF28" s="40">
        <v>2</v>
      </c>
      <c r="BG28" s="40">
        <v>1</v>
      </c>
      <c r="BH28" s="40">
        <v>1</v>
      </c>
      <c r="BI28" s="41">
        <v>7</v>
      </c>
      <c r="BJ28" s="39">
        <v>3</v>
      </c>
      <c r="BK28" s="40">
        <v>4</v>
      </c>
      <c r="BL28" s="40">
        <v>2</v>
      </c>
      <c r="BM28" s="40">
        <v>5</v>
      </c>
      <c r="BN28" s="40">
        <v>0</v>
      </c>
      <c r="BO28" s="41">
        <v>0</v>
      </c>
    </row>
    <row r="29" spans="1:67" ht="22.15" customHeight="1">
      <c r="A29" s="38" t="s">
        <v>74</v>
      </c>
      <c r="B29" s="39">
        <v>59</v>
      </c>
      <c r="C29" s="40">
        <v>4</v>
      </c>
      <c r="D29" s="41">
        <v>92</v>
      </c>
      <c r="E29" s="42">
        <v>-4.8</v>
      </c>
      <c r="F29" s="43">
        <v>-77.8</v>
      </c>
      <c r="G29" s="44">
        <v>10.8</v>
      </c>
      <c r="H29" s="45">
        <v>4.2</v>
      </c>
      <c r="I29" s="39">
        <v>10</v>
      </c>
      <c r="J29" s="40">
        <v>3</v>
      </c>
      <c r="K29" s="41">
        <v>18</v>
      </c>
      <c r="L29" s="42">
        <v>-9.1</v>
      </c>
      <c r="M29" s="43">
        <v>-66.7</v>
      </c>
      <c r="N29" s="44">
        <v>28.6</v>
      </c>
      <c r="O29" s="45">
        <v>14.3</v>
      </c>
      <c r="P29" s="34">
        <v>16.949152542372879</v>
      </c>
      <c r="Q29" s="39">
        <v>10</v>
      </c>
      <c r="R29" s="40">
        <v>3</v>
      </c>
      <c r="S29" s="41">
        <v>18</v>
      </c>
      <c r="T29" s="46">
        <v>11.1</v>
      </c>
      <c r="U29" s="43">
        <v>-66.7</v>
      </c>
      <c r="V29" s="44">
        <v>50</v>
      </c>
      <c r="W29" s="39">
        <v>0</v>
      </c>
      <c r="X29" s="40">
        <v>0</v>
      </c>
      <c r="Y29" s="41">
        <v>0</v>
      </c>
      <c r="Z29" s="46">
        <v>-100</v>
      </c>
      <c r="AA29" s="43" t="s">
        <v>169</v>
      </c>
      <c r="AB29" s="44">
        <v>-100</v>
      </c>
      <c r="AC29" s="38" t="s">
        <v>74</v>
      </c>
      <c r="AD29" s="47">
        <v>12</v>
      </c>
      <c r="AE29" s="40">
        <v>9</v>
      </c>
      <c r="AF29" s="40">
        <v>6</v>
      </c>
      <c r="AG29" s="40">
        <v>3</v>
      </c>
      <c r="AH29" s="40">
        <v>10</v>
      </c>
      <c r="AI29" s="40">
        <v>12</v>
      </c>
      <c r="AJ29" s="48">
        <v>7</v>
      </c>
      <c r="AK29" s="39">
        <v>1</v>
      </c>
      <c r="AL29" s="40">
        <v>0</v>
      </c>
      <c r="AM29" s="40">
        <v>0</v>
      </c>
      <c r="AN29" s="40">
        <v>0</v>
      </c>
      <c r="AO29" s="40">
        <v>3</v>
      </c>
      <c r="AP29" s="40">
        <v>1</v>
      </c>
      <c r="AQ29" s="40">
        <v>1</v>
      </c>
      <c r="AR29" s="40">
        <v>4</v>
      </c>
      <c r="AS29" s="40">
        <v>2</v>
      </c>
      <c r="AT29" s="40">
        <v>3</v>
      </c>
      <c r="AU29" s="40">
        <v>3</v>
      </c>
      <c r="AV29" s="40">
        <v>6</v>
      </c>
      <c r="AW29" s="40">
        <v>7</v>
      </c>
      <c r="AX29" s="40">
        <v>2</v>
      </c>
      <c r="AY29" s="40">
        <v>4</v>
      </c>
      <c r="AZ29" s="40">
        <v>3</v>
      </c>
      <c r="BA29" s="40">
        <v>2</v>
      </c>
      <c r="BB29" s="40">
        <v>3</v>
      </c>
      <c r="BC29" s="40">
        <v>4</v>
      </c>
      <c r="BD29" s="40">
        <v>2</v>
      </c>
      <c r="BE29" s="40">
        <v>1</v>
      </c>
      <c r="BF29" s="40">
        <v>4</v>
      </c>
      <c r="BG29" s="40">
        <v>2</v>
      </c>
      <c r="BH29" s="40">
        <v>2</v>
      </c>
      <c r="BI29" s="41">
        <v>12</v>
      </c>
      <c r="BJ29" s="39">
        <v>38</v>
      </c>
      <c r="BK29" s="40">
        <v>1</v>
      </c>
      <c r="BL29" s="40">
        <v>30</v>
      </c>
      <c r="BM29" s="40">
        <v>8</v>
      </c>
      <c r="BN29" s="40">
        <v>0</v>
      </c>
      <c r="BO29" s="41">
        <v>0</v>
      </c>
    </row>
    <row r="30" spans="1:67" ht="22.15" customHeight="1">
      <c r="A30" s="38" t="s">
        <v>75</v>
      </c>
      <c r="B30" s="39">
        <v>29</v>
      </c>
      <c r="C30" s="40">
        <v>5</v>
      </c>
      <c r="D30" s="41">
        <v>45</v>
      </c>
      <c r="E30" s="42">
        <v>-29.3</v>
      </c>
      <c r="F30" s="43">
        <v>25</v>
      </c>
      <c r="G30" s="44">
        <v>-6.3</v>
      </c>
      <c r="H30" s="45">
        <v>10</v>
      </c>
      <c r="I30" s="39">
        <v>10</v>
      </c>
      <c r="J30" s="40">
        <v>3</v>
      </c>
      <c r="K30" s="41">
        <v>15</v>
      </c>
      <c r="L30" s="42">
        <v>100</v>
      </c>
      <c r="M30" s="43">
        <v>200</v>
      </c>
      <c r="N30" s="44">
        <v>66.7</v>
      </c>
      <c r="O30" s="45">
        <v>16.7</v>
      </c>
      <c r="P30" s="34">
        <v>34.482758620689658</v>
      </c>
      <c r="Q30" s="39">
        <v>7</v>
      </c>
      <c r="R30" s="40">
        <v>3</v>
      </c>
      <c r="S30" s="41">
        <v>11</v>
      </c>
      <c r="T30" s="46">
        <v>75</v>
      </c>
      <c r="U30" s="43">
        <v>200</v>
      </c>
      <c r="V30" s="44">
        <v>57.1</v>
      </c>
      <c r="W30" s="39">
        <v>3</v>
      </c>
      <c r="X30" s="40">
        <v>0</v>
      </c>
      <c r="Y30" s="41">
        <v>4</v>
      </c>
      <c r="Z30" s="46">
        <v>200</v>
      </c>
      <c r="AA30" s="43" t="s">
        <v>169</v>
      </c>
      <c r="AB30" s="44">
        <v>100</v>
      </c>
      <c r="AC30" s="38" t="s">
        <v>75</v>
      </c>
      <c r="AD30" s="47">
        <v>1</v>
      </c>
      <c r="AE30" s="40">
        <v>4</v>
      </c>
      <c r="AF30" s="40">
        <v>2</v>
      </c>
      <c r="AG30" s="40">
        <v>1</v>
      </c>
      <c r="AH30" s="40">
        <v>4</v>
      </c>
      <c r="AI30" s="40">
        <v>12</v>
      </c>
      <c r="AJ30" s="48">
        <v>5</v>
      </c>
      <c r="AK30" s="39">
        <v>1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3</v>
      </c>
      <c r="AS30" s="40">
        <v>1</v>
      </c>
      <c r="AT30" s="40">
        <v>1</v>
      </c>
      <c r="AU30" s="40">
        <v>1</v>
      </c>
      <c r="AV30" s="40">
        <v>0</v>
      </c>
      <c r="AW30" s="40">
        <v>1</v>
      </c>
      <c r="AX30" s="40">
        <v>2</v>
      </c>
      <c r="AY30" s="40">
        <v>0</v>
      </c>
      <c r="AZ30" s="40">
        <v>3</v>
      </c>
      <c r="BA30" s="40">
        <v>4</v>
      </c>
      <c r="BB30" s="40">
        <v>3</v>
      </c>
      <c r="BC30" s="40">
        <v>3</v>
      </c>
      <c r="BD30" s="40">
        <v>0</v>
      </c>
      <c r="BE30" s="40">
        <v>1</v>
      </c>
      <c r="BF30" s="40">
        <v>2</v>
      </c>
      <c r="BG30" s="40">
        <v>2</v>
      </c>
      <c r="BH30" s="40">
        <v>1</v>
      </c>
      <c r="BI30" s="41">
        <v>8</v>
      </c>
      <c r="BJ30" s="39">
        <v>19</v>
      </c>
      <c r="BK30" s="40">
        <v>2</v>
      </c>
      <c r="BL30" s="40">
        <v>10</v>
      </c>
      <c r="BM30" s="40">
        <v>7</v>
      </c>
      <c r="BN30" s="40">
        <v>0</v>
      </c>
      <c r="BO30" s="41">
        <v>0</v>
      </c>
    </row>
    <row r="31" spans="1:67" ht="22.15" customHeight="1">
      <c r="A31" s="38" t="s">
        <v>76</v>
      </c>
      <c r="B31" s="39">
        <v>90</v>
      </c>
      <c r="C31" s="40">
        <v>4</v>
      </c>
      <c r="D31" s="41">
        <v>117</v>
      </c>
      <c r="E31" s="42">
        <v>-6.3</v>
      </c>
      <c r="F31" s="43">
        <v>-60</v>
      </c>
      <c r="G31" s="44">
        <v>-5.6</v>
      </c>
      <c r="H31" s="45">
        <v>3.3</v>
      </c>
      <c r="I31" s="39">
        <v>15</v>
      </c>
      <c r="J31" s="40">
        <v>0</v>
      </c>
      <c r="K31" s="41">
        <v>25</v>
      </c>
      <c r="L31" s="42">
        <v>-6.3</v>
      </c>
      <c r="M31" s="43">
        <v>-100</v>
      </c>
      <c r="N31" s="44">
        <v>19</v>
      </c>
      <c r="O31" s="45">
        <v>0</v>
      </c>
      <c r="P31" s="34">
        <v>16.666666666666664</v>
      </c>
      <c r="Q31" s="39">
        <v>9</v>
      </c>
      <c r="R31" s="40">
        <v>0</v>
      </c>
      <c r="S31" s="41">
        <v>15</v>
      </c>
      <c r="T31" s="46">
        <v>-25</v>
      </c>
      <c r="U31" s="43">
        <v>-100</v>
      </c>
      <c r="V31" s="44">
        <v>-6.3</v>
      </c>
      <c r="W31" s="39">
        <v>6</v>
      </c>
      <c r="X31" s="40">
        <v>0</v>
      </c>
      <c r="Y31" s="41">
        <v>10</v>
      </c>
      <c r="Z31" s="46">
        <v>50</v>
      </c>
      <c r="AA31" s="43" t="s">
        <v>169</v>
      </c>
      <c r="AB31" s="44">
        <v>100</v>
      </c>
      <c r="AC31" s="38" t="s">
        <v>76</v>
      </c>
      <c r="AD31" s="47">
        <v>13</v>
      </c>
      <c r="AE31" s="40">
        <v>8</v>
      </c>
      <c r="AF31" s="40">
        <v>13</v>
      </c>
      <c r="AG31" s="40">
        <v>14</v>
      </c>
      <c r="AH31" s="40">
        <v>13</v>
      </c>
      <c r="AI31" s="40">
        <v>13</v>
      </c>
      <c r="AJ31" s="48">
        <v>16</v>
      </c>
      <c r="AK31" s="39">
        <v>1</v>
      </c>
      <c r="AL31" s="40">
        <v>2</v>
      </c>
      <c r="AM31" s="40">
        <v>1</v>
      </c>
      <c r="AN31" s="40">
        <v>2</v>
      </c>
      <c r="AO31" s="40">
        <v>0</v>
      </c>
      <c r="AP31" s="40">
        <v>1</v>
      </c>
      <c r="AQ31" s="40">
        <v>1</v>
      </c>
      <c r="AR31" s="40">
        <v>7</v>
      </c>
      <c r="AS31" s="40">
        <v>5</v>
      </c>
      <c r="AT31" s="40">
        <v>3</v>
      </c>
      <c r="AU31" s="40">
        <v>3</v>
      </c>
      <c r="AV31" s="40">
        <v>3</v>
      </c>
      <c r="AW31" s="40">
        <v>3</v>
      </c>
      <c r="AX31" s="40">
        <v>7</v>
      </c>
      <c r="AY31" s="40">
        <v>5</v>
      </c>
      <c r="AZ31" s="40">
        <v>9</v>
      </c>
      <c r="BA31" s="40">
        <v>6</v>
      </c>
      <c r="BB31" s="40">
        <v>5</v>
      </c>
      <c r="BC31" s="40">
        <v>7</v>
      </c>
      <c r="BD31" s="40">
        <v>5</v>
      </c>
      <c r="BE31" s="40">
        <v>4</v>
      </c>
      <c r="BF31" s="40">
        <v>3</v>
      </c>
      <c r="BG31" s="40">
        <v>2</v>
      </c>
      <c r="BH31" s="40">
        <v>2</v>
      </c>
      <c r="BI31" s="41">
        <v>24</v>
      </c>
      <c r="BJ31" s="39">
        <v>40</v>
      </c>
      <c r="BK31" s="40">
        <v>4</v>
      </c>
      <c r="BL31" s="40">
        <v>32</v>
      </c>
      <c r="BM31" s="40">
        <v>27</v>
      </c>
      <c r="BN31" s="40">
        <v>0</v>
      </c>
      <c r="BO31" s="41">
        <v>0</v>
      </c>
    </row>
    <row r="32" spans="1:67" ht="22.15" customHeight="1">
      <c r="A32" s="38" t="s">
        <v>77</v>
      </c>
      <c r="B32" s="39">
        <v>17</v>
      </c>
      <c r="C32" s="40">
        <v>4</v>
      </c>
      <c r="D32" s="41">
        <v>20</v>
      </c>
      <c r="E32" s="42">
        <v>-5.6</v>
      </c>
      <c r="F32" s="43">
        <v>300</v>
      </c>
      <c r="G32" s="44">
        <v>-13</v>
      </c>
      <c r="H32" s="45">
        <v>16.7</v>
      </c>
      <c r="I32" s="39">
        <v>7</v>
      </c>
      <c r="J32" s="40">
        <v>3</v>
      </c>
      <c r="K32" s="41">
        <v>11</v>
      </c>
      <c r="L32" s="42">
        <v>-30</v>
      </c>
      <c r="M32" s="43">
        <v>200</v>
      </c>
      <c r="N32" s="44">
        <v>-15.4</v>
      </c>
      <c r="O32" s="45">
        <v>21.4</v>
      </c>
      <c r="P32" s="34">
        <v>41.17647058823529</v>
      </c>
      <c r="Q32" s="39">
        <v>6</v>
      </c>
      <c r="R32" s="40">
        <v>3</v>
      </c>
      <c r="S32" s="41">
        <v>10</v>
      </c>
      <c r="T32" s="46">
        <v>-14.3</v>
      </c>
      <c r="U32" s="43">
        <v>0</v>
      </c>
      <c r="V32" s="44" t="s">
        <v>169</v>
      </c>
      <c r="W32" s="39">
        <v>1</v>
      </c>
      <c r="X32" s="40">
        <v>0</v>
      </c>
      <c r="Y32" s="41">
        <v>1</v>
      </c>
      <c r="Z32" s="46">
        <v>-66.7</v>
      </c>
      <c r="AA32" s="43">
        <v>-100</v>
      </c>
      <c r="AB32" s="44">
        <v>-66.7</v>
      </c>
      <c r="AC32" s="38" t="s">
        <v>77</v>
      </c>
      <c r="AD32" s="47">
        <v>1</v>
      </c>
      <c r="AE32" s="40">
        <v>1</v>
      </c>
      <c r="AF32" s="40">
        <v>0</v>
      </c>
      <c r="AG32" s="40">
        <v>5</v>
      </c>
      <c r="AH32" s="40">
        <v>3</v>
      </c>
      <c r="AI32" s="40">
        <v>4</v>
      </c>
      <c r="AJ32" s="48">
        <v>3</v>
      </c>
      <c r="AK32" s="39">
        <v>0</v>
      </c>
      <c r="AL32" s="40">
        <v>0</v>
      </c>
      <c r="AM32" s="40">
        <v>0</v>
      </c>
      <c r="AN32" s="40">
        <v>1</v>
      </c>
      <c r="AO32" s="40">
        <v>1</v>
      </c>
      <c r="AP32" s="40">
        <v>0</v>
      </c>
      <c r="AQ32" s="40">
        <v>0</v>
      </c>
      <c r="AR32" s="40">
        <v>1</v>
      </c>
      <c r="AS32" s="40">
        <v>1</v>
      </c>
      <c r="AT32" s="40">
        <v>0</v>
      </c>
      <c r="AU32" s="40">
        <v>0</v>
      </c>
      <c r="AV32" s="40">
        <v>2</v>
      </c>
      <c r="AW32" s="40">
        <v>0</v>
      </c>
      <c r="AX32" s="40">
        <v>2</v>
      </c>
      <c r="AY32" s="40">
        <v>1</v>
      </c>
      <c r="AZ32" s="40">
        <v>0</v>
      </c>
      <c r="BA32" s="40">
        <v>1</v>
      </c>
      <c r="BB32" s="40">
        <v>0</v>
      </c>
      <c r="BC32" s="40">
        <v>3</v>
      </c>
      <c r="BD32" s="40">
        <v>1</v>
      </c>
      <c r="BE32" s="40">
        <v>0</v>
      </c>
      <c r="BF32" s="40">
        <v>1</v>
      </c>
      <c r="BG32" s="40">
        <v>0</v>
      </c>
      <c r="BH32" s="40">
        <v>1</v>
      </c>
      <c r="BI32" s="41">
        <v>5</v>
      </c>
      <c r="BJ32" s="39">
        <v>11</v>
      </c>
      <c r="BK32" s="40">
        <v>2</v>
      </c>
      <c r="BL32" s="40">
        <v>2</v>
      </c>
      <c r="BM32" s="40">
        <v>3</v>
      </c>
      <c r="BN32" s="40">
        <v>0</v>
      </c>
      <c r="BO32" s="41">
        <v>0</v>
      </c>
    </row>
    <row r="33" spans="1:67" ht="22.15" customHeight="1">
      <c r="A33" s="38" t="s">
        <v>78</v>
      </c>
      <c r="B33" s="39">
        <v>11</v>
      </c>
      <c r="C33" s="40">
        <v>2</v>
      </c>
      <c r="D33" s="41">
        <v>27</v>
      </c>
      <c r="E33" s="42">
        <v>120</v>
      </c>
      <c r="F33" s="43">
        <v>0</v>
      </c>
      <c r="G33" s="44">
        <v>237.5</v>
      </c>
      <c r="H33" s="45">
        <v>6.9</v>
      </c>
      <c r="I33" s="39">
        <v>3</v>
      </c>
      <c r="J33" s="40">
        <v>0</v>
      </c>
      <c r="K33" s="41">
        <v>6</v>
      </c>
      <c r="L33" s="42">
        <v>50</v>
      </c>
      <c r="M33" s="43" t="s">
        <v>169</v>
      </c>
      <c r="N33" s="44">
        <v>100</v>
      </c>
      <c r="O33" s="45">
        <v>0</v>
      </c>
      <c r="P33" s="34">
        <v>27.27272727272727</v>
      </c>
      <c r="Q33" s="39">
        <v>3</v>
      </c>
      <c r="R33" s="40">
        <v>0</v>
      </c>
      <c r="S33" s="41">
        <v>6</v>
      </c>
      <c r="T33" s="46">
        <v>50</v>
      </c>
      <c r="U33" s="43" t="s">
        <v>169</v>
      </c>
      <c r="V33" s="44">
        <v>100</v>
      </c>
      <c r="W33" s="39">
        <v>0</v>
      </c>
      <c r="X33" s="40">
        <v>0</v>
      </c>
      <c r="Y33" s="41">
        <v>0</v>
      </c>
      <c r="Z33" s="46" t="s">
        <v>169</v>
      </c>
      <c r="AA33" s="43" t="s">
        <v>169</v>
      </c>
      <c r="AB33" s="44" t="s">
        <v>169</v>
      </c>
      <c r="AC33" s="38" t="s">
        <v>78</v>
      </c>
      <c r="AD33" s="47">
        <v>1</v>
      </c>
      <c r="AE33" s="40">
        <v>2</v>
      </c>
      <c r="AF33" s="40">
        <v>1</v>
      </c>
      <c r="AG33" s="40">
        <v>1</v>
      </c>
      <c r="AH33" s="40">
        <v>1</v>
      </c>
      <c r="AI33" s="40">
        <v>3</v>
      </c>
      <c r="AJ33" s="48">
        <v>2</v>
      </c>
      <c r="AK33" s="39">
        <v>0</v>
      </c>
      <c r="AL33" s="40">
        <v>0</v>
      </c>
      <c r="AM33" s="40">
        <v>2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1</v>
      </c>
      <c r="AT33" s="40">
        <v>2</v>
      </c>
      <c r="AU33" s="40">
        <v>2</v>
      </c>
      <c r="AV33" s="40">
        <v>1</v>
      </c>
      <c r="AW33" s="40">
        <v>0</v>
      </c>
      <c r="AX33" s="40">
        <v>0</v>
      </c>
      <c r="AY33" s="40">
        <v>0</v>
      </c>
      <c r="AZ33" s="40">
        <v>1</v>
      </c>
      <c r="BA33" s="40">
        <v>1</v>
      </c>
      <c r="BB33" s="40">
        <v>0</v>
      </c>
      <c r="BC33" s="40">
        <v>1</v>
      </c>
      <c r="BD33" s="40">
        <v>1</v>
      </c>
      <c r="BE33" s="40">
        <v>1</v>
      </c>
      <c r="BF33" s="40">
        <v>0</v>
      </c>
      <c r="BG33" s="40">
        <v>0</v>
      </c>
      <c r="BH33" s="40">
        <v>0</v>
      </c>
      <c r="BI33" s="41">
        <v>4</v>
      </c>
      <c r="BJ33" s="39">
        <v>5</v>
      </c>
      <c r="BK33" s="40">
        <v>2</v>
      </c>
      <c r="BL33" s="40">
        <v>7</v>
      </c>
      <c r="BM33" s="40">
        <v>2</v>
      </c>
      <c r="BN33" s="40">
        <v>0</v>
      </c>
      <c r="BO33" s="41">
        <v>0</v>
      </c>
    </row>
    <row r="34" spans="1:67" ht="22.15" customHeight="1" thickBot="1">
      <c r="A34" s="49" t="s">
        <v>79</v>
      </c>
      <c r="B34" s="50">
        <v>30</v>
      </c>
      <c r="C34" s="51">
        <v>0</v>
      </c>
      <c r="D34" s="52">
        <v>32</v>
      </c>
      <c r="E34" s="53">
        <v>-37.5</v>
      </c>
      <c r="F34" s="54" t="s">
        <v>169</v>
      </c>
      <c r="G34" s="55">
        <v>-44.8</v>
      </c>
      <c r="H34" s="56">
        <v>0</v>
      </c>
      <c r="I34" s="50">
        <v>2</v>
      </c>
      <c r="J34" s="51">
        <v>0</v>
      </c>
      <c r="K34" s="52">
        <v>3</v>
      </c>
      <c r="L34" s="53">
        <v>-66.7</v>
      </c>
      <c r="M34" s="54" t="s">
        <v>169</v>
      </c>
      <c r="N34" s="55">
        <v>-57.1</v>
      </c>
      <c r="O34" s="56">
        <v>0</v>
      </c>
      <c r="P34" s="34">
        <v>6.666666666666667</v>
      </c>
      <c r="Q34" s="50">
        <v>2</v>
      </c>
      <c r="R34" s="51">
        <v>0</v>
      </c>
      <c r="S34" s="52">
        <v>3</v>
      </c>
      <c r="T34" s="57">
        <v>-60</v>
      </c>
      <c r="U34" s="54" t="s">
        <v>169</v>
      </c>
      <c r="V34" s="55">
        <v>-50</v>
      </c>
      <c r="W34" s="50">
        <v>0</v>
      </c>
      <c r="X34" s="51">
        <v>0</v>
      </c>
      <c r="Y34" s="52">
        <v>0</v>
      </c>
      <c r="Z34" s="57">
        <v>-100</v>
      </c>
      <c r="AA34" s="54" t="s">
        <v>169</v>
      </c>
      <c r="AB34" s="55">
        <v>-100</v>
      </c>
      <c r="AC34" s="49" t="s">
        <v>79</v>
      </c>
      <c r="AD34" s="58">
        <v>3</v>
      </c>
      <c r="AE34" s="51">
        <v>2</v>
      </c>
      <c r="AF34" s="51">
        <v>3</v>
      </c>
      <c r="AG34" s="51">
        <v>5</v>
      </c>
      <c r="AH34" s="51">
        <v>6</v>
      </c>
      <c r="AI34" s="51">
        <v>6</v>
      </c>
      <c r="AJ34" s="59">
        <v>5</v>
      </c>
      <c r="AK34" s="50">
        <v>0</v>
      </c>
      <c r="AL34" s="51">
        <v>1</v>
      </c>
      <c r="AM34" s="51">
        <v>1</v>
      </c>
      <c r="AN34" s="51">
        <v>0</v>
      </c>
      <c r="AO34" s="51">
        <v>0</v>
      </c>
      <c r="AP34" s="51">
        <v>2</v>
      </c>
      <c r="AQ34" s="51">
        <v>2</v>
      </c>
      <c r="AR34" s="51">
        <v>2</v>
      </c>
      <c r="AS34" s="51">
        <v>0</v>
      </c>
      <c r="AT34" s="51">
        <v>2</v>
      </c>
      <c r="AU34" s="51">
        <v>2</v>
      </c>
      <c r="AV34" s="51">
        <v>3</v>
      </c>
      <c r="AW34" s="51">
        <v>1</v>
      </c>
      <c r="AX34" s="51">
        <v>3</v>
      </c>
      <c r="AY34" s="51">
        <v>1</v>
      </c>
      <c r="AZ34" s="51">
        <v>1</v>
      </c>
      <c r="BA34" s="51">
        <v>0</v>
      </c>
      <c r="BB34" s="51">
        <v>0</v>
      </c>
      <c r="BC34" s="51">
        <v>3</v>
      </c>
      <c r="BD34" s="51">
        <v>4</v>
      </c>
      <c r="BE34" s="51">
        <v>3</v>
      </c>
      <c r="BF34" s="51">
        <v>0</v>
      </c>
      <c r="BG34" s="51">
        <v>1</v>
      </c>
      <c r="BH34" s="51">
        <v>0</v>
      </c>
      <c r="BI34" s="52">
        <v>10</v>
      </c>
      <c r="BJ34" s="50">
        <v>9</v>
      </c>
      <c r="BK34" s="51">
        <v>0</v>
      </c>
      <c r="BL34" s="51">
        <v>10</v>
      </c>
      <c r="BM34" s="51">
        <v>11</v>
      </c>
      <c r="BN34" s="51">
        <v>0</v>
      </c>
      <c r="BO34" s="52">
        <v>0</v>
      </c>
    </row>
    <row r="35" spans="1:67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1"/>
      <c r="AE35" s="61"/>
      <c r="AF35" s="61"/>
      <c r="AG35" s="61"/>
      <c r="AH35" s="61"/>
      <c r="AI35" s="61"/>
      <c r="AJ35" s="61"/>
    </row>
  </sheetData>
  <mergeCells count="70">
    <mergeCell ref="BN5:BN6"/>
    <mergeCell ref="BO5:BO6"/>
    <mergeCell ref="BH5:BH6"/>
    <mergeCell ref="BI5:BI6"/>
    <mergeCell ref="BJ5:BJ6"/>
    <mergeCell ref="BK5:BK6"/>
    <mergeCell ref="BL5:BL6"/>
    <mergeCell ref="BM5:BM6"/>
    <mergeCell ref="BG5:BG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AU5:AU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I5:AI6"/>
    <mergeCell ref="S5:S6"/>
    <mergeCell ref="T5:V5"/>
    <mergeCell ref="W5:W6"/>
    <mergeCell ref="X5:X6"/>
    <mergeCell ref="Y5:Y6"/>
    <mergeCell ref="Z5:AB5"/>
    <mergeCell ref="AD5:AD6"/>
    <mergeCell ref="AE5:AE6"/>
    <mergeCell ref="AF5:AF6"/>
    <mergeCell ref="AG5:AG6"/>
    <mergeCell ref="AH5:AH6"/>
    <mergeCell ref="K5:K6"/>
    <mergeCell ref="L5:N5"/>
    <mergeCell ref="O5:O6"/>
    <mergeCell ref="P5:P6"/>
    <mergeCell ref="Q5:Q6"/>
    <mergeCell ref="D5:D6"/>
    <mergeCell ref="E5:G5"/>
    <mergeCell ref="H5:H6"/>
    <mergeCell ref="I5:I6"/>
    <mergeCell ref="J5:J6"/>
    <mergeCell ref="A1:AB1"/>
    <mergeCell ref="AC1:BO1"/>
    <mergeCell ref="A2:AB2"/>
    <mergeCell ref="AC2:BO2"/>
    <mergeCell ref="A4:A6"/>
    <mergeCell ref="B4:H4"/>
    <mergeCell ref="I4:P4"/>
    <mergeCell ref="Q4:V4"/>
    <mergeCell ref="W4:AB4"/>
    <mergeCell ref="AC4:AC6"/>
    <mergeCell ref="R5:R6"/>
    <mergeCell ref="AD4:AJ4"/>
    <mergeCell ref="AK4:BI4"/>
    <mergeCell ref="BJ4:BO4"/>
    <mergeCell ref="B5:B6"/>
    <mergeCell ref="C5:C6"/>
  </mergeCells>
  <conditionalFormatting sqref="Q7:AB34 B7:H34">
    <cfRule type="cellIs" dxfId="338" priority="7" operator="equal">
      <formula>0</formula>
    </cfRule>
  </conditionalFormatting>
  <conditionalFormatting sqref="E7:G34 Z7:AB34 T7:V34">
    <cfRule type="cellIs" dxfId="337" priority="6" operator="greaterThan">
      <formula>1</formula>
    </cfRule>
  </conditionalFormatting>
  <conditionalFormatting sqref="AD7:BO34">
    <cfRule type="cellIs" dxfId="336" priority="5" operator="equal">
      <formula>0</formula>
    </cfRule>
  </conditionalFormatting>
  <conditionalFormatting sqref="P7:P34">
    <cfRule type="cellIs" dxfId="335" priority="4" operator="equal">
      <formula>0</formula>
    </cfRule>
  </conditionalFormatting>
  <conditionalFormatting sqref="I7:O34">
    <cfRule type="cellIs" dxfId="334" priority="3" operator="equal">
      <formula>0</formula>
    </cfRule>
  </conditionalFormatting>
  <conditionalFormatting sqref="L7:N34">
    <cfRule type="cellIs" dxfId="333" priority="2" operator="greaterThan">
      <formula>1</formula>
    </cfRule>
  </conditionalFormatting>
  <conditionalFormatting sqref="E7:G34 L7:N34 T7:V34 Z7:AB34">
    <cfRule type="containsText" dxfId="332" priority="1" operator="containsText" text="стаб.">
      <formula>NOT(ISERROR(SEARCH("стаб.",E7)))</formula>
    </cfRule>
  </conditionalFormatting>
  <pageMargins left="0.39370078740157483" right="0.39370078740157483" top="0.94488188976377963" bottom="0.39370078740157483" header="0.31496062992125984" footer="0.31496062992125984"/>
  <pageSetup paperSize="9" scale="58" orientation="landscape" r:id="rId1"/>
  <colBreaks count="1" manualBreakCount="1">
    <brk id="28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35"/>
  <sheetViews>
    <sheetView view="pageBreakPreview" zoomScale="50" zoomScaleNormal="80" zoomScaleSheetLayoutView="50" workbookViewId="0">
      <selection activeCell="H9" sqref="H9"/>
    </sheetView>
  </sheetViews>
  <sheetFormatPr defaultColWidth="8.85546875" defaultRowHeight="15"/>
  <cols>
    <col min="1" max="1" width="22.7109375" style="3" customWidth="1"/>
    <col min="2" max="29" width="7.7109375" style="62" customWidth="1"/>
    <col min="30" max="30" width="22.7109375" style="3" customWidth="1"/>
    <col min="31" max="31" width="5.7109375" style="62" bestFit="1" customWidth="1"/>
    <col min="32" max="33" width="6.140625" style="62" bestFit="1" customWidth="1"/>
    <col min="34" max="36" width="8.140625" style="62" bestFit="1" customWidth="1"/>
    <col min="37" max="37" width="12.140625" style="62" bestFit="1" customWidth="1"/>
    <col min="38" max="38" width="5.7109375" style="62" bestFit="1" customWidth="1"/>
    <col min="39" max="40" width="6.140625" style="62" bestFit="1" customWidth="1"/>
    <col min="41" max="43" width="8.140625" style="62" bestFit="1" customWidth="1"/>
    <col min="44" max="44" width="12.140625" style="62" bestFit="1" customWidth="1"/>
    <col min="45" max="45" width="5.7109375" style="62" bestFit="1" customWidth="1"/>
    <col min="46" max="47" width="6.140625" style="62" bestFit="1" customWidth="1"/>
    <col min="48" max="50" width="8.140625" style="62" bestFit="1" customWidth="1"/>
    <col min="51" max="51" width="12.140625" style="62" bestFit="1" customWidth="1"/>
    <col min="52" max="58" width="7.7109375" style="62" customWidth="1"/>
    <col min="59" max="59" width="24.85546875" style="3" customWidth="1"/>
    <col min="60" max="87" width="7.7109375" style="62" customWidth="1"/>
    <col min="88" max="88" width="29.140625" style="3" customWidth="1"/>
    <col min="89" max="96" width="8.140625" style="62" customWidth="1"/>
    <col min="97" max="99" width="8.140625" style="3" customWidth="1"/>
    <col min="100" max="113" width="8.140625" style="62" customWidth="1"/>
    <col min="114" max="16384" width="8.85546875" style="3"/>
  </cols>
  <sheetData>
    <row r="1" spans="1:113" s="1" customFormat="1" ht="26.25">
      <c r="A1" s="324" t="s">
        <v>80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 t="s">
        <v>80</v>
      </c>
      <c r="AE1" s="324"/>
      <c r="AF1" s="324"/>
      <c r="AG1" s="324"/>
      <c r="AH1" s="324"/>
      <c r="AI1" s="324"/>
      <c r="AJ1" s="324"/>
      <c r="AK1" s="324"/>
      <c r="AL1" s="324"/>
      <c r="AM1" s="324"/>
      <c r="AN1" s="324"/>
      <c r="AO1" s="324"/>
      <c r="AP1" s="324"/>
      <c r="AQ1" s="324"/>
      <c r="AR1" s="324"/>
      <c r="AS1" s="324"/>
      <c r="AT1" s="324"/>
      <c r="AU1" s="324"/>
      <c r="AV1" s="324"/>
      <c r="AW1" s="324"/>
      <c r="AX1" s="324"/>
      <c r="AY1" s="324"/>
      <c r="AZ1" s="324"/>
      <c r="BA1" s="324"/>
      <c r="BB1" s="324"/>
      <c r="BC1" s="324"/>
      <c r="BD1" s="324"/>
      <c r="BE1" s="324"/>
      <c r="BF1" s="324"/>
      <c r="BG1" s="324" t="s">
        <v>80</v>
      </c>
      <c r="BH1" s="324"/>
      <c r="BI1" s="324"/>
      <c r="BJ1" s="324"/>
      <c r="BK1" s="324"/>
      <c r="BL1" s="324"/>
      <c r="BM1" s="324"/>
      <c r="BN1" s="324"/>
      <c r="BO1" s="324"/>
      <c r="BP1" s="324"/>
      <c r="BQ1" s="324"/>
      <c r="BR1" s="324"/>
      <c r="BS1" s="324"/>
      <c r="BT1" s="324"/>
      <c r="BU1" s="324"/>
      <c r="BV1" s="324"/>
      <c r="BW1" s="324"/>
      <c r="BX1" s="324"/>
      <c r="BY1" s="324"/>
      <c r="BZ1" s="324"/>
      <c r="CA1" s="324"/>
      <c r="CB1" s="324"/>
      <c r="CC1" s="324"/>
      <c r="CD1" s="324"/>
      <c r="CE1" s="324"/>
      <c r="CF1" s="324"/>
      <c r="CG1" s="324"/>
      <c r="CH1" s="324"/>
      <c r="CI1" s="324"/>
      <c r="CJ1" s="324" t="s">
        <v>80</v>
      </c>
      <c r="CK1" s="324"/>
      <c r="CL1" s="324"/>
      <c r="CM1" s="324"/>
      <c r="CN1" s="324"/>
      <c r="CO1" s="324"/>
      <c r="CP1" s="324"/>
      <c r="CQ1" s="324"/>
      <c r="CR1" s="324"/>
      <c r="CS1" s="324"/>
      <c r="CT1" s="324"/>
      <c r="CU1" s="324"/>
      <c r="CV1" s="324"/>
      <c r="CW1" s="324"/>
      <c r="CX1" s="324"/>
      <c r="CY1" s="324"/>
      <c r="CZ1" s="324"/>
      <c r="DA1" s="324"/>
      <c r="DB1" s="324"/>
      <c r="DC1" s="324"/>
      <c r="DD1" s="324"/>
      <c r="DE1" s="324"/>
      <c r="DF1" s="324"/>
      <c r="DG1" s="324"/>
      <c r="DH1" s="324"/>
      <c r="DI1" s="324"/>
    </row>
    <row r="2" spans="1:113" s="2" customFormat="1" ht="23.25">
      <c r="A2" s="325" t="s">
        <v>168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 t="s">
        <v>168</v>
      </c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F2" s="325"/>
      <c r="BG2" s="325" t="s">
        <v>168</v>
      </c>
      <c r="BH2" s="325"/>
      <c r="BI2" s="325"/>
      <c r="BJ2" s="325"/>
      <c r="BK2" s="325"/>
      <c r="BL2" s="325"/>
      <c r="BM2" s="325"/>
      <c r="BN2" s="325"/>
      <c r="BO2" s="325"/>
      <c r="BP2" s="325"/>
      <c r="BQ2" s="325"/>
      <c r="BR2" s="325"/>
      <c r="BS2" s="325"/>
      <c r="BT2" s="325"/>
      <c r="BU2" s="325"/>
      <c r="BV2" s="325"/>
      <c r="BW2" s="325"/>
      <c r="BX2" s="325"/>
      <c r="BY2" s="325"/>
      <c r="BZ2" s="325"/>
      <c r="CA2" s="325"/>
      <c r="CB2" s="325"/>
      <c r="CC2" s="325"/>
      <c r="CD2" s="325"/>
      <c r="CE2" s="325"/>
      <c r="CF2" s="325"/>
      <c r="CG2" s="325"/>
      <c r="CH2" s="325"/>
      <c r="CI2" s="325"/>
      <c r="CJ2" s="325" t="s">
        <v>168</v>
      </c>
      <c r="CK2" s="325"/>
      <c r="CL2" s="325"/>
      <c r="CM2" s="325"/>
      <c r="CN2" s="325"/>
      <c r="CO2" s="325"/>
      <c r="CP2" s="325"/>
      <c r="CQ2" s="325"/>
      <c r="CR2" s="325"/>
      <c r="CS2" s="325"/>
      <c r="CT2" s="325"/>
      <c r="CU2" s="325"/>
      <c r="CV2" s="325"/>
      <c r="CW2" s="325"/>
      <c r="CX2" s="325"/>
      <c r="CY2" s="325"/>
      <c r="CZ2" s="325"/>
      <c r="DA2" s="325"/>
      <c r="DB2" s="325"/>
      <c r="DC2" s="325"/>
      <c r="DD2" s="325"/>
      <c r="DE2" s="325"/>
      <c r="DF2" s="325"/>
      <c r="DG2" s="325"/>
      <c r="DH2" s="325"/>
      <c r="DI2" s="325"/>
    </row>
    <row r="3" spans="1:113" ht="28.1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K3" s="3"/>
      <c r="CL3" s="3"/>
      <c r="CM3" s="3"/>
      <c r="CN3" s="3"/>
      <c r="CO3" s="3"/>
      <c r="CP3" s="3"/>
      <c r="CQ3" s="3"/>
      <c r="CR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</row>
    <row r="4" spans="1:113" s="4" customFormat="1" ht="43.15" customHeight="1" thickBot="1">
      <c r="A4" s="283"/>
      <c r="B4" s="286" t="s">
        <v>81</v>
      </c>
      <c r="C4" s="287"/>
      <c r="D4" s="287"/>
      <c r="E4" s="287"/>
      <c r="F4" s="287"/>
      <c r="G4" s="287"/>
      <c r="H4" s="288"/>
      <c r="I4" s="286" t="s">
        <v>82</v>
      </c>
      <c r="J4" s="287"/>
      <c r="K4" s="287"/>
      <c r="L4" s="287"/>
      <c r="M4" s="287"/>
      <c r="N4" s="287"/>
      <c r="O4" s="288"/>
      <c r="P4" s="326" t="s">
        <v>83</v>
      </c>
      <c r="Q4" s="327"/>
      <c r="R4" s="327"/>
      <c r="S4" s="327"/>
      <c r="T4" s="327"/>
      <c r="U4" s="327"/>
      <c r="V4" s="328"/>
      <c r="W4" s="286" t="s">
        <v>84</v>
      </c>
      <c r="X4" s="287"/>
      <c r="Y4" s="287"/>
      <c r="Z4" s="287"/>
      <c r="AA4" s="287"/>
      <c r="AB4" s="287"/>
      <c r="AC4" s="288"/>
      <c r="AD4" s="283"/>
      <c r="AE4" s="286" t="s">
        <v>85</v>
      </c>
      <c r="AF4" s="287"/>
      <c r="AG4" s="287"/>
      <c r="AH4" s="287"/>
      <c r="AI4" s="287"/>
      <c r="AJ4" s="287"/>
      <c r="AK4" s="288"/>
      <c r="AL4" s="286" t="s">
        <v>86</v>
      </c>
      <c r="AM4" s="287"/>
      <c r="AN4" s="287"/>
      <c r="AO4" s="287"/>
      <c r="AP4" s="287"/>
      <c r="AQ4" s="287"/>
      <c r="AR4" s="288"/>
      <c r="AS4" s="286" t="s">
        <v>87</v>
      </c>
      <c r="AT4" s="287"/>
      <c r="AU4" s="287"/>
      <c r="AV4" s="287"/>
      <c r="AW4" s="287"/>
      <c r="AX4" s="287"/>
      <c r="AY4" s="288"/>
      <c r="AZ4" s="326" t="s">
        <v>83</v>
      </c>
      <c r="BA4" s="327"/>
      <c r="BB4" s="327"/>
      <c r="BC4" s="327"/>
      <c r="BD4" s="327"/>
      <c r="BE4" s="327"/>
      <c r="BF4" s="328"/>
      <c r="BG4" s="283"/>
      <c r="BH4" s="286" t="s">
        <v>88</v>
      </c>
      <c r="BI4" s="287"/>
      <c r="BJ4" s="287"/>
      <c r="BK4" s="287"/>
      <c r="BL4" s="287"/>
      <c r="BM4" s="287"/>
      <c r="BN4" s="288"/>
      <c r="BO4" s="326" t="s">
        <v>83</v>
      </c>
      <c r="BP4" s="327"/>
      <c r="BQ4" s="327"/>
      <c r="BR4" s="327"/>
      <c r="BS4" s="327"/>
      <c r="BT4" s="327"/>
      <c r="BU4" s="328"/>
      <c r="BV4" s="286" t="s">
        <v>89</v>
      </c>
      <c r="BW4" s="287"/>
      <c r="BX4" s="287"/>
      <c r="BY4" s="287"/>
      <c r="BZ4" s="287"/>
      <c r="CA4" s="287"/>
      <c r="CB4" s="288"/>
      <c r="CC4" s="286" t="s">
        <v>90</v>
      </c>
      <c r="CD4" s="287"/>
      <c r="CE4" s="287"/>
      <c r="CF4" s="287"/>
      <c r="CG4" s="287"/>
      <c r="CH4" s="287"/>
      <c r="CI4" s="288"/>
      <c r="CJ4" s="283"/>
      <c r="CK4" s="286" t="s">
        <v>91</v>
      </c>
      <c r="CL4" s="287"/>
      <c r="CM4" s="287"/>
      <c r="CN4" s="287"/>
      <c r="CO4" s="287"/>
      <c r="CP4" s="287"/>
      <c r="CQ4" s="288"/>
      <c r="CR4" s="326" t="s">
        <v>92</v>
      </c>
      <c r="CS4" s="327"/>
      <c r="CT4" s="327"/>
      <c r="CU4" s="328"/>
      <c r="CV4" s="286" t="s">
        <v>93</v>
      </c>
      <c r="CW4" s="287"/>
      <c r="CX4" s="287"/>
      <c r="CY4" s="287"/>
      <c r="CZ4" s="287"/>
      <c r="DA4" s="287"/>
      <c r="DB4" s="288"/>
      <c r="DC4" s="286" t="s">
        <v>94</v>
      </c>
      <c r="DD4" s="287"/>
      <c r="DE4" s="287"/>
      <c r="DF4" s="287"/>
      <c r="DG4" s="287"/>
      <c r="DH4" s="287"/>
      <c r="DI4" s="288"/>
    </row>
    <row r="5" spans="1:113" ht="32.450000000000003" customHeight="1">
      <c r="A5" s="284"/>
      <c r="B5" s="300" t="s">
        <v>8</v>
      </c>
      <c r="C5" s="294" t="s">
        <v>9</v>
      </c>
      <c r="D5" s="302" t="s">
        <v>10</v>
      </c>
      <c r="E5" s="304" t="s">
        <v>11</v>
      </c>
      <c r="F5" s="305"/>
      <c r="G5" s="306"/>
      <c r="H5" s="307" t="s">
        <v>12</v>
      </c>
      <c r="I5" s="300" t="s">
        <v>8</v>
      </c>
      <c r="J5" s="294" t="s">
        <v>9</v>
      </c>
      <c r="K5" s="302" t="s">
        <v>10</v>
      </c>
      <c r="L5" s="304" t="s">
        <v>11</v>
      </c>
      <c r="M5" s="305"/>
      <c r="N5" s="306"/>
      <c r="O5" s="307" t="s">
        <v>12</v>
      </c>
      <c r="P5" s="329" t="s">
        <v>8</v>
      </c>
      <c r="Q5" s="331" t="s">
        <v>9</v>
      </c>
      <c r="R5" s="333" t="s">
        <v>10</v>
      </c>
      <c r="S5" s="335" t="s">
        <v>11</v>
      </c>
      <c r="T5" s="336"/>
      <c r="U5" s="337"/>
      <c r="V5" s="283" t="s">
        <v>12</v>
      </c>
      <c r="W5" s="300" t="s">
        <v>8</v>
      </c>
      <c r="X5" s="294" t="s">
        <v>9</v>
      </c>
      <c r="Y5" s="302" t="s">
        <v>10</v>
      </c>
      <c r="Z5" s="304" t="s">
        <v>11</v>
      </c>
      <c r="AA5" s="305"/>
      <c r="AB5" s="306"/>
      <c r="AC5" s="307" t="s">
        <v>12</v>
      </c>
      <c r="AD5" s="284"/>
      <c r="AE5" s="300" t="s">
        <v>8</v>
      </c>
      <c r="AF5" s="294" t="s">
        <v>9</v>
      </c>
      <c r="AG5" s="302" t="s">
        <v>10</v>
      </c>
      <c r="AH5" s="304" t="s">
        <v>11</v>
      </c>
      <c r="AI5" s="305"/>
      <c r="AJ5" s="306"/>
      <c r="AK5" s="307" t="s">
        <v>12</v>
      </c>
      <c r="AL5" s="300" t="s">
        <v>8</v>
      </c>
      <c r="AM5" s="294" t="s">
        <v>9</v>
      </c>
      <c r="AN5" s="302" t="s">
        <v>10</v>
      </c>
      <c r="AO5" s="304" t="s">
        <v>11</v>
      </c>
      <c r="AP5" s="305"/>
      <c r="AQ5" s="306"/>
      <c r="AR5" s="307" t="s">
        <v>12</v>
      </c>
      <c r="AS5" s="300" t="s">
        <v>8</v>
      </c>
      <c r="AT5" s="294" t="s">
        <v>9</v>
      </c>
      <c r="AU5" s="302" t="s">
        <v>10</v>
      </c>
      <c r="AV5" s="304" t="s">
        <v>11</v>
      </c>
      <c r="AW5" s="305"/>
      <c r="AX5" s="306"/>
      <c r="AY5" s="307" t="s">
        <v>12</v>
      </c>
      <c r="AZ5" s="300" t="s">
        <v>8</v>
      </c>
      <c r="BA5" s="294" t="s">
        <v>9</v>
      </c>
      <c r="BB5" s="302" t="s">
        <v>10</v>
      </c>
      <c r="BC5" s="304" t="s">
        <v>11</v>
      </c>
      <c r="BD5" s="305"/>
      <c r="BE5" s="306"/>
      <c r="BF5" s="307" t="s">
        <v>12</v>
      </c>
      <c r="BG5" s="284"/>
      <c r="BH5" s="300" t="s">
        <v>8</v>
      </c>
      <c r="BI5" s="294" t="s">
        <v>9</v>
      </c>
      <c r="BJ5" s="302" t="s">
        <v>10</v>
      </c>
      <c r="BK5" s="304" t="s">
        <v>11</v>
      </c>
      <c r="BL5" s="305"/>
      <c r="BM5" s="306"/>
      <c r="BN5" s="307" t="s">
        <v>12</v>
      </c>
      <c r="BO5" s="300" t="s">
        <v>8</v>
      </c>
      <c r="BP5" s="294" t="s">
        <v>9</v>
      </c>
      <c r="BQ5" s="302" t="s">
        <v>10</v>
      </c>
      <c r="BR5" s="304" t="s">
        <v>11</v>
      </c>
      <c r="BS5" s="305"/>
      <c r="BT5" s="306"/>
      <c r="BU5" s="307" t="s">
        <v>12</v>
      </c>
      <c r="BV5" s="300" t="s">
        <v>8</v>
      </c>
      <c r="BW5" s="294" t="s">
        <v>9</v>
      </c>
      <c r="BX5" s="302" t="s">
        <v>10</v>
      </c>
      <c r="BY5" s="304" t="s">
        <v>11</v>
      </c>
      <c r="BZ5" s="305"/>
      <c r="CA5" s="306"/>
      <c r="CB5" s="307" t="s">
        <v>12</v>
      </c>
      <c r="CC5" s="300" t="s">
        <v>8</v>
      </c>
      <c r="CD5" s="294" t="s">
        <v>9</v>
      </c>
      <c r="CE5" s="302" t="s">
        <v>10</v>
      </c>
      <c r="CF5" s="304" t="s">
        <v>11</v>
      </c>
      <c r="CG5" s="305"/>
      <c r="CH5" s="306"/>
      <c r="CI5" s="307" t="s">
        <v>12</v>
      </c>
      <c r="CJ5" s="284"/>
      <c r="CK5" s="300" t="s">
        <v>8</v>
      </c>
      <c r="CL5" s="294" t="s">
        <v>9</v>
      </c>
      <c r="CM5" s="302" t="s">
        <v>10</v>
      </c>
      <c r="CN5" s="304" t="s">
        <v>11</v>
      </c>
      <c r="CO5" s="305"/>
      <c r="CP5" s="306"/>
      <c r="CQ5" s="338" t="s">
        <v>12</v>
      </c>
      <c r="CR5" s="340" t="s">
        <v>95</v>
      </c>
      <c r="CS5" s="342" t="s">
        <v>96</v>
      </c>
      <c r="CT5" s="342" t="s">
        <v>97</v>
      </c>
      <c r="CU5" s="344" t="s">
        <v>98</v>
      </c>
      <c r="CV5" s="300" t="s">
        <v>8</v>
      </c>
      <c r="CW5" s="294" t="s">
        <v>9</v>
      </c>
      <c r="CX5" s="302" t="s">
        <v>10</v>
      </c>
      <c r="CY5" s="304" t="s">
        <v>11</v>
      </c>
      <c r="CZ5" s="305"/>
      <c r="DA5" s="306"/>
      <c r="DB5" s="307" t="s">
        <v>12</v>
      </c>
      <c r="DC5" s="300" t="s">
        <v>8</v>
      </c>
      <c r="DD5" s="294" t="s">
        <v>9</v>
      </c>
      <c r="DE5" s="302" t="s">
        <v>10</v>
      </c>
      <c r="DF5" s="304" t="s">
        <v>11</v>
      </c>
      <c r="DG5" s="305"/>
      <c r="DH5" s="306"/>
      <c r="DI5" s="307" t="s">
        <v>12</v>
      </c>
    </row>
    <row r="6" spans="1:113" ht="17.45" customHeight="1" thickBot="1">
      <c r="A6" s="285"/>
      <c r="B6" s="301"/>
      <c r="C6" s="295"/>
      <c r="D6" s="303"/>
      <c r="E6" s="5" t="s">
        <v>8</v>
      </c>
      <c r="F6" s="6" t="s">
        <v>9</v>
      </c>
      <c r="G6" s="7" t="s">
        <v>10</v>
      </c>
      <c r="H6" s="308"/>
      <c r="I6" s="301"/>
      <c r="J6" s="295"/>
      <c r="K6" s="303"/>
      <c r="L6" s="5" t="s">
        <v>8</v>
      </c>
      <c r="M6" s="6" t="s">
        <v>9</v>
      </c>
      <c r="N6" s="7" t="s">
        <v>10</v>
      </c>
      <c r="O6" s="308"/>
      <c r="P6" s="330"/>
      <c r="Q6" s="332"/>
      <c r="R6" s="334"/>
      <c r="S6" s="5" t="s">
        <v>8</v>
      </c>
      <c r="T6" s="6" t="s">
        <v>9</v>
      </c>
      <c r="U6" s="7" t="s">
        <v>10</v>
      </c>
      <c r="V6" s="285"/>
      <c r="W6" s="301"/>
      <c r="X6" s="295"/>
      <c r="Y6" s="303"/>
      <c r="Z6" s="5" t="s">
        <v>8</v>
      </c>
      <c r="AA6" s="6" t="s">
        <v>9</v>
      </c>
      <c r="AB6" s="7" t="s">
        <v>10</v>
      </c>
      <c r="AC6" s="308"/>
      <c r="AD6" s="285"/>
      <c r="AE6" s="301"/>
      <c r="AF6" s="295"/>
      <c r="AG6" s="303"/>
      <c r="AH6" s="5" t="s">
        <v>8</v>
      </c>
      <c r="AI6" s="6" t="s">
        <v>9</v>
      </c>
      <c r="AJ6" s="7" t="s">
        <v>10</v>
      </c>
      <c r="AK6" s="308"/>
      <c r="AL6" s="301"/>
      <c r="AM6" s="295"/>
      <c r="AN6" s="303"/>
      <c r="AO6" s="5" t="s">
        <v>8</v>
      </c>
      <c r="AP6" s="6" t="s">
        <v>9</v>
      </c>
      <c r="AQ6" s="7" t="s">
        <v>10</v>
      </c>
      <c r="AR6" s="308"/>
      <c r="AS6" s="301"/>
      <c r="AT6" s="295"/>
      <c r="AU6" s="303"/>
      <c r="AV6" s="5" t="s">
        <v>8</v>
      </c>
      <c r="AW6" s="6" t="s">
        <v>9</v>
      </c>
      <c r="AX6" s="7" t="s">
        <v>10</v>
      </c>
      <c r="AY6" s="308"/>
      <c r="AZ6" s="301"/>
      <c r="BA6" s="295"/>
      <c r="BB6" s="303"/>
      <c r="BC6" s="5" t="s">
        <v>8</v>
      </c>
      <c r="BD6" s="6" t="s">
        <v>9</v>
      </c>
      <c r="BE6" s="7" t="s">
        <v>10</v>
      </c>
      <c r="BF6" s="308"/>
      <c r="BG6" s="285"/>
      <c r="BH6" s="301"/>
      <c r="BI6" s="295"/>
      <c r="BJ6" s="303"/>
      <c r="BK6" s="5" t="s">
        <v>8</v>
      </c>
      <c r="BL6" s="6" t="s">
        <v>9</v>
      </c>
      <c r="BM6" s="7" t="s">
        <v>10</v>
      </c>
      <c r="BN6" s="308"/>
      <c r="BO6" s="301"/>
      <c r="BP6" s="295"/>
      <c r="BQ6" s="303"/>
      <c r="BR6" s="5" t="s">
        <v>8</v>
      </c>
      <c r="BS6" s="6" t="s">
        <v>9</v>
      </c>
      <c r="BT6" s="7" t="s">
        <v>10</v>
      </c>
      <c r="BU6" s="308"/>
      <c r="BV6" s="301"/>
      <c r="BW6" s="295"/>
      <c r="BX6" s="303"/>
      <c r="BY6" s="5" t="s">
        <v>8</v>
      </c>
      <c r="BZ6" s="6" t="s">
        <v>9</v>
      </c>
      <c r="CA6" s="7" t="s">
        <v>10</v>
      </c>
      <c r="CB6" s="308"/>
      <c r="CC6" s="301"/>
      <c r="CD6" s="295"/>
      <c r="CE6" s="303"/>
      <c r="CF6" s="5" t="s">
        <v>8</v>
      </c>
      <c r="CG6" s="6" t="s">
        <v>9</v>
      </c>
      <c r="CH6" s="7" t="s">
        <v>10</v>
      </c>
      <c r="CI6" s="308"/>
      <c r="CJ6" s="285"/>
      <c r="CK6" s="301"/>
      <c r="CL6" s="295"/>
      <c r="CM6" s="303"/>
      <c r="CN6" s="5" t="s">
        <v>8</v>
      </c>
      <c r="CO6" s="6" t="s">
        <v>9</v>
      </c>
      <c r="CP6" s="7" t="s">
        <v>10</v>
      </c>
      <c r="CQ6" s="339"/>
      <c r="CR6" s="341"/>
      <c r="CS6" s="343"/>
      <c r="CT6" s="343"/>
      <c r="CU6" s="345"/>
      <c r="CV6" s="301"/>
      <c r="CW6" s="295"/>
      <c r="CX6" s="303"/>
      <c r="CY6" s="5" t="s">
        <v>8</v>
      </c>
      <c r="CZ6" s="6" t="s">
        <v>9</v>
      </c>
      <c r="DA6" s="7" t="s">
        <v>10</v>
      </c>
      <c r="DB6" s="308"/>
      <c r="DC6" s="301"/>
      <c r="DD6" s="295"/>
      <c r="DE6" s="303"/>
      <c r="DF6" s="5" t="s">
        <v>8</v>
      </c>
      <c r="DG6" s="6" t="s">
        <v>9</v>
      </c>
      <c r="DH6" s="7" t="s">
        <v>10</v>
      </c>
      <c r="DI6" s="308"/>
    </row>
    <row r="7" spans="1:113" s="25" customFormat="1" ht="30.6" customHeight="1" thickBot="1">
      <c r="A7" s="9" t="s">
        <v>52</v>
      </c>
      <c r="B7" s="10">
        <v>1107</v>
      </c>
      <c r="C7" s="11">
        <v>64</v>
      </c>
      <c r="D7" s="12">
        <v>1528</v>
      </c>
      <c r="E7" s="13">
        <v>-7.3</v>
      </c>
      <c r="F7" s="14">
        <v>-36.6</v>
      </c>
      <c r="G7" s="15">
        <v>-2.2000000000000002</v>
      </c>
      <c r="H7" s="16">
        <v>4</v>
      </c>
      <c r="I7" s="10">
        <v>832</v>
      </c>
      <c r="J7" s="11">
        <v>50</v>
      </c>
      <c r="K7" s="12">
        <v>1148</v>
      </c>
      <c r="L7" s="13">
        <v>-6</v>
      </c>
      <c r="M7" s="14">
        <v>-39.799999999999997</v>
      </c>
      <c r="N7" s="15">
        <v>-2.4</v>
      </c>
      <c r="O7" s="16">
        <v>4.2</v>
      </c>
      <c r="P7" s="10">
        <v>100</v>
      </c>
      <c r="Q7" s="11">
        <v>18</v>
      </c>
      <c r="R7" s="12">
        <v>157</v>
      </c>
      <c r="S7" s="13" t="s">
        <v>169</v>
      </c>
      <c r="T7" s="14">
        <v>-47.1</v>
      </c>
      <c r="U7" s="15">
        <v>6.8</v>
      </c>
      <c r="V7" s="16">
        <v>10.3</v>
      </c>
      <c r="W7" s="10">
        <v>52</v>
      </c>
      <c r="X7" s="11">
        <v>4</v>
      </c>
      <c r="Y7" s="12">
        <v>61</v>
      </c>
      <c r="Z7" s="13">
        <v>-23.5</v>
      </c>
      <c r="AA7" s="14">
        <v>33.299999999999997</v>
      </c>
      <c r="AB7" s="15">
        <v>-29.1</v>
      </c>
      <c r="AC7" s="16">
        <v>6.2</v>
      </c>
      <c r="AD7" s="9" t="s">
        <v>52</v>
      </c>
      <c r="AE7" s="10">
        <v>96</v>
      </c>
      <c r="AF7" s="11">
        <v>2</v>
      </c>
      <c r="AG7" s="12">
        <v>183</v>
      </c>
      <c r="AH7" s="13">
        <v>-17.899999999999999</v>
      </c>
      <c r="AI7" s="14">
        <v>100</v>
      </c>
      <c r="AJ7" s="15">
        <v>8.9</v>
      </c>
      <c r="AK7" s="16">
        <v>1.1000000000000001</v>
      </c>
      <c r="AL7" s="10">
        <v>50</v>
      </c>
      <c r="AM7" s="11">
        <v>2</v>
      </c>
      <c r="AN7" s="12">
        <v>104</v>
      </c>
      <c r="AO7" s="13">
        <v>-35.9</v>
      </c>
      <c r="AP7" s="14">
        <v>100</v>
      </c>
      <c r="AQ7" s="15">
        <v>-13.3</v>
      </c>
      <c r="AR7" s="16">
        <v>1.9</v>
      </c>
      <c r="AS7" s="10">
        <v>45</v>
      </c>
      <c r="AT7" s="11">
        <v>1</v>
      </c>
      <c r="AU7" s="12">
        <v>80</v>
      </c>
      <c r="AV7" s="13">
        <v>-29.7</v>
      </c>
      <c r="AW7" s="14" t="s">
        <v>169</v>
      </c>
      <c r="AX7" s="15">
        <v>-21.6</v>
      </c>
      <c r="AY7" s="16">
        <v>1.2</v>
      </c>
      <c r="AZ7" s="10">
        <v>0</v>
      </c>
      <c r="BA7" s="11">
        <v>0</v>
      </c>
      <c r="BB7" s="12">
        <v>0</v>
      </c>
      <c r="BC7" s="13">
        <v>-100</v>
      </c>
      <c r="BD7" s="14" t="s">
        <v>169</v>
      </c>
      <c r="BE7" s="15">
        <v>-100</v>
      </c>
      <c r="BF7" s="16">
        <v>0</v>
      </c>
      <c r="BG7" s="9" t="s">
        <v>52</v>
      </c>
      <c r="BH7" s="10">
        <v>36</v>
      </c>
      <c r="BI7" s="11">
        <v>2</v>
      </c>
      <c r="BJ7" s="12">
        <v>41</v>
      </c>
      <c r="BK7" s="13">
        <v>-32.1</v>
      </c>
      <c r="BL7" s="14">
        <v>-66.7</v>
      </c>
      <c r="BM7" s="15">
        <v>-33.9</v>
      </c>
      <c r="BN7" s="16">
        <v>4.7</v>
      </c>
      <c r="BO7" s="10">
        <v>11</v>
      </c>
      <c r="BP7" s="11">
        <v>1</v>
      </c>
      <c r="BQ7" s="12">
        <v>15</v>
      </c>
      <c r="BR7" s="13">
        <v>-8.3000000000000007</v>
      </c>
      <c r="BS7" s="14">
        <v>-50</v>
      </c>
      <c r="BT7" s="15">
        <v>-11.8</v>
      </c>
      <c r="BU7" s="16">
        <v>6.3</v>
      </c>
      <c r="BV7" s="10">
        <v>33</v>
      </c>
      <c r="BW7" s="11">
        <v>1</v>
      </c>
      <c r="BX7" s="12">
        <v>35</v>
      </c>
      <c r="BY7" s="13">
        <v>-15.4</v>
      </c>
      <c r="BZ7" s="14">
        <v>-80</v>
      </c>
      <c r="CA7" s="15">
        <v>-2.8</v>
      </c>
      <c r="CB7" s="16">
        <v>2.8</v>
      </c>
      <c r="CC7" s="10">
        <v>3</v>
      </c>
      <c r="CD7" s="11">
        <v>0</v>
      </c>
      <c r="CE7" s="12">
        <v>3</v>
      </c>
      <c r="CF7" s="13">
        <v>-57.1</v>
      </c>
      <c r="CG7" s="14" t="s">
        <v>169</v>
      </c>
      <c r="CH7" s="15">
        <v>-76.900000000000006</v>
      </c>
      <c r="CI7" s="16">
        <v>0</v>
      </c>
      <c r="CJ7" s="9" t="s">
        <v>52</v>
      </c>
      <c r="CK7" s="10">
        <v>65</v>
      </c>
      <c r="CL7" s="11">
        <v>5</v>
      </c>
      <c r="CM7" s="12">
        <v>86</v>
      </c>
      <c r="CN7" s="13">
        <v>-23.5</v>
      </c>
      <c r="CO7" s="14">
        <v>-28.6</v>
      </c>
      <c r="CP7" s="15">
        <v>-30.1</v>
      </c>
      <c r="CQ7" s="63">
        <v>5.5</v>
      </c>
      <c r="CR7" s="50">
        <v>122</v>
      </c>
      <c r="CS7" s="51">
        <v>234</v>
      </c>
      <c r="CT7" s="51">
        <v>115</v>
      </c>
      <c r="CU7" s="52">
        <v>475</v>
      </c>
      <c r="CV7" s="10">
        <v>907</v>
      </c>
      <c r="CW7" s="11">
        <v>50</v>
      </c>
      <c r="CX7" s="12">
        <v>1260</v>
      </c>
      <c r="CY7" s="13">
        <v>-12.5</v>
      </c>
      <c r="CZ7" s="14">
        <v>-47.4</v>
      </c>
      <c r="DA7" s="15">
        <v>-8.4</v>
      </c>
      <c r="DB7" s="16">
        <v>3.8</v>
      </c>
      <c r="DC7" s="10">
        <v>101</v>
      </c>
      <c r="DD7" s="11">
        <v>10</v>
      </c>
      <c r="DE7" s="12">
        <v>172</v>
      </c>
      <c r="DF7" s="13">
        <v>-14.4</v>
      </c>
      <c r="DG7" s="14">
        <v>233.3</v>
      </c>
      <c r="DH7" s="15">
        <v>13.9</v>
      </c>
      <c r="DI7" s="16">
        <v>5.5</v>
      </c>
    </row>
    <row r="8" spans="1:113" s="25" customFormat="1" ht="22.15" customHeight="1">
      <c r="A8" s="26" t="s">
        <v>53</v>
      </c>
      <c r="B8" s="27">
        <v>561</v>
      </c>
      <c r="C8" s="28">
        <v>9</v>
      </c>
      <c r="D8" s="29">
        <v>734</v>
      </c>
      <c r="E8" s="30">
        <v>-2.4</v>
      </c>
      <c r="F8" s="31">
        <v>-25</v>
      </c>
      <c r="G8" s="32">
        <v>2.2000000000000002</v>
      </c>
      <c r="H8" s="33">
        <v>1.2</v>
      </c>
      <c r="I8" s="27">
        <v>428</v>
      </c>
      <c r="J8" s="28">
        <v>9</v>
      </c>
      <c r="K8" s="29">
        <v>547</v>
      </c>
      <c r="L8" s="30">
        <v>2.9</v>
      </c>
      <c r="M8" s="31" t="s">
        <v>169</v>
      </c>
      <c r="N8" s="32">
        <v>5.8</v>
      </c>
      <c r="O8" s="33">
        <v>1.6</v>
      </c>
      <c r="P8" s="27">
        <v>33</v>
      </c>
      <c r="Q8" s="28">
        <v>2</v>
      </c>
      <c r="R8" s="29">
        <v>51</v>
      </c>
      <c r="S8" s="30">
        <v>3.1</v>
      </c>
      <c r="T8" s="31">
        <v>-50</v>
      </c>
      <c r="U8" s="32">
        <v>13.3</v>
      </c>
      <c r="V8" s="33">
        <v>3.8</v>
      </c>
      <c r="W8" s="27">
        <v>21</v>
      </c>
      <c r="X8" s="28">
        <v>0</v>
      </c>
      <c r="Y8" s="29">
        <v>24</v>
      </c>
      <c r="Z8" s="30">
        <v>-27.6</v>
      </c>
      <c r="AA8" s="31">
        <v>-100</v>
      </c>
      <c r="AB8" s="32">
        <v>-33.299999999999997</v>
      </c>
      <c r="AC8" s="33">
        <v>0</v>
      </c>
      <c r="AD8" s="26" t="s">
        <v>53</v>
      </c>
      <c r="AE8" s="27">
        <v>69</v>
      </c>
      <c r="AF8" s="28">
        <v>0</v>
      </c>
      <c r="AG8" s="29">
        <v>117</v>
      </c>
      <c r="AH8" s="30">
        <v>-19.8</v>
      </c>
      <c r="AI8" s="31" t="s">
        <v>169</v>
      </c>
      <c r="AJ8" s="32">
        <v>1.7</v>
      </c>
      <c r="AK8" s="33">
        <v>0</v>
      </c>
      <c r="AL8" s="27">
        <v>37</v>
      </c>
      <c r="AM8" s="28">
        <v>0</v>
      </c>
      <c r="AN8" s="29">
        <v>70</v>
      </c>
      <c r="AO8" s="30">
        <v>-39.299999999999997</v>
      </c>
      <c r="AP8" s="31" t="s">
        <v>169</v>
      </c>
      <c r="AQ8" s="32">
        <v>-16.7</v>
      </c>
      <c r="AR8" s="33">
        <v>0</v>
      </c>
      <c r="AS8" s="27">
        <v>27</v>
      </c>
      <c r="AT8" s="28">
        <v>0</v>
      </c>
      <c r="AU8" s="29">
        <v>44</v>
      </c>
      <c r="AV8" s="30">
        <v>-44.9</v>
      </c>
      <c r="AW8" s="31" t="s">
        <v>169</v>
      </c>
      <c r="AX8" s="32">
        <v>-34.299999999999997</v>
      </c>
      <c r="AY8" s="33">
        <v>0</v>
      </c>
      <c r="AZ8" s="27">
        <v>0</v>
      </c>
      <c r="BA8" s="28">
        <v>0</v>
      </c>
      <c r="BB8" s="29">
        <v>0</v>
      </c>
      <c r="BC8" s="30" t="s">
        <v>169</v>
      </c>
      <c r="BD8" s="31" t="s">
        <v>169</v>
      </c>
      <c r="BE8" s="32" t="s">
        <v>169</v>
      </c>
      <c r="BF8" s="33">
        <v>0</v>
      </c>
      <c r="BG8" s="26" t="s">
        <v>53</v>
      </c>
      <c r="BH8" s="27">
        <v>9</v>
      </c>
      <c r="BI8" s="28">
        <v>0</v>
      </c>
      <c r="BJ8" s="29">
        <v>11</v>
      </c>
      <c r="BK8" s="30">
        <v>-30.8</v>
      </c>
      <c r="BL8" s="31">
        <v>-100</v>
      </c>
      <c r="BM8" s="32">
        <v>-31.3</v>
      </c>
      <c r="BN8" s="33">
        <v>0</v>
      </c>
      <c r="BO8" s="27">
        <v>3</v>
      </c>
      <c r="BP8" s="28">
        <v>0</v>
      </c>
      <c r="BQ8" s="29">
        <v>4</v>
      </c>
      <c r="BR8" s="30">
        <v>50</v>
      </c>
      <c r="BS8" s="31" t="s">
        <v>169</v>
      </c>
      <c r="BT8" s="32">
        <v>100</v>
      </c>
      <c r="BU8" s="33">
        <v>0</v>
      </c>
      <c r="BV8" s="27">
        <v>6</v>
      </c>
      <c r="BW8" s="28">
        <v>0</v>
      </c>
      <c r="BX8" s="29">
        <v>6</v>
      </c>
      <c r="BY8" s="30" t="s">
        <v>169</v>
      </c>
      <c r="BZ8" s="31" t="s">
        <v>169</v>
      </c>
      <c r="CA8" s="32" t="s">
        <v>169</v>
      </c>
      <c r="CB8" s="33">
        <v>0</v>
      </c>
      <c r="CC8" s="27">
        <v>3</v>
      </c>
      <c r="CD8" s="28">
        <v>0</v>
      </c>
      <c r="CE8" s="29">
        <v>3</v>
      </c>
      <c r="CF8" s="30">
        <v>-57.1</v>
      </c>
      <c r="CG8" s="31" t="s">
        <v>169</v>
      </c>
      <c r="CH8" s="32">
        <v>-76.900000000000006</v>
      </c>
      <c r="CI8" s="33">
        <v>0</v>
      </c>
      <c r="CJ8" s="26" t="s">
        <v>53</v>
      </c>
      <c r="CK8" s="27">
        <v>37</v>
      </c>
      <c r="CL8" s="28">
        <v>0</v>
      </c>
      <c r="CM8" s="29">
        <v>50</v>
      </c>
      <c r="CN8" s="30">
        <v>-14</v>
      </c>
      <c r="CO8" s="31" t="s">
        <v>169</v>
      </c>
      <c r="CP8" s="32">
        <v>-9.1</v>
      </c>
      <c r="CQ8" s="64">
        <v>0</v>
      </c>
      <c r="CR8" s="65">
        <v>72</v>
      </c>
      <c r="CS8" s="66">
        <v>119</v>
      </c>
      <c r="CT8" s="66">
        <v>63</v>
      </c>
      <c r="CU8" s="67">
        <v>214</v>
      </c>
      <c r="CV8" s="27">
        <v>437</v>
      </c>
      <c r="CW8" s="28">
        <v>9</v>
      </c>
      <c r="CX8" s="29">
        <v>573</v>
      </c>
      <c r="CY8" s="30">
        <v>-8.4</v>
      </c>
      <c r="CZ8" s="31">
        <v>-10</v>
      </c>
      <c r="DA8" s="32">
        <v>-4.2</v>
      </c>
      <c r="DB8" s="33">
        <v>1.5</v>
      </c>
      <c r="DC8" s="27">
        <v>65</v>
      </c>
      <c r="DD8" s="28">
        <v>0</v>
      </c>
      <c r="DE8" s="29">
        <v>102</v>
      </c>
      <c r="DF8" s="30">
        <v>-9.6999999999999993</v>
      </c>
      <c r="DG8" s="31">
        <v>-100</v>
      </c>
      <c r="DH8" s="32">
        <v>8.5</v>
      </c>
      <c r="DI8" s="33">
        <v>0</v>
      </c>
    </row>
    <row r="9" spans="1:113" ht="22.15" customHeight="1">
      <c r="A9" s="38" t="s">
        <v>54</v>
      </c>
      <c r="B9" s="39">
        <v>225</v>
      </c>
      <c r="C9" s="40">
        <v>4</v>
      </c>
      <c r="D9" s="41">
        <v>306</v>
      </c>
      <c r="E9" s="42">
        <v>-2.2000000000000002</v>
      </c>
      <c r="F9" s="43">
        <v>-20</v>
      </c>
      <c r="G9" s="44">
        <v>2.2999999999999998</v>
      </c>
      <c r="H9" s="45">
        <v>1.3</v>
      </c>
      <c r="I9" s="39">
        <v>177</v>
      </c>
      <c r="J9" s="40">
        <v>4</v>
      </c>
      <c r="K9" s="41">
        <v>235</v>
      </c>
      <c r="L9" s="42">
        <v>7.9</v>
      </c>
      <c r="M9" s="43">
        <v>33.299999999999997</v>
      </c>
      <c r="N9" s="44">
        <v>11.9</v>
      </c>
      <c r="O9" s="45">
        <v>1.7</v>
      </c>
      <c r="P9" s="39">
        <v>11</v>
      </c>
      <c r="Q9" s="40">
        <v>2</v>
      </c>
      <c r="R9" s="41">
        <v>19</v>
      </c>
      <c r="S9" s="42">
        <v>83.3</v>
      </c>
      <c r="T9" s="43">
        <v>100</v>
      </c>
      <c r="U9" s="44">
        <v>111.1</v>
      </c>
      <c r="V9" s="45">
        <v>9.5</v>
      </c>
      <c r="W9" s="39">
        <v>5</v>
      </c>
      <c r="X9" s="40">
        <v>0</v>
      </c>
      <c r="Y9" s="41">
        <v>5</v>
      </c>
      <c r="Z9" s="42">
        <v>-50</v>
      </c>
      <c r="AA9" s="43">
        <v>-100</v>
      </c>
      <c r="AB9" s="44">
        <v>-66.7</v>
      </c>
      <c r="AC9" s="45">
        <v>0</v>
      </c>
      <c r="AD9" s="38" t="s">
        <v>54</v>
      </c>
      <c r="AE9" s="39">
        <v>28</v>
      </c>
      <c r="AF9" s="40">
        <v>0</v>
      </c>
      <c r="AG9" s="41">
        <v>50</v>
      </c>
      <c r="AH9" s="42">
        <v>-37.799999999999997</v>
      </c>
      <c r="AI9" s="43" t="s">
        <v>169</v>
      </c>
      <c r="AJ9" s="44">
        <v>-24.2</v>
      </c>
      <c r="AK9" s="45">
        <v>0</v>
      </c>
      <c r="AL9" s="39">
        <v>12</v>
      </c>
      <c r="AM9" s="40">
        <v>0</v>
      </c>
      <c r="AN9" s="41">
        <v>31</v>
      </c>
      <c r="AO9" s="42">
        <v>-61.3</v>
      </c>
      <c r="AP9" s="43" t="s">
        <v>169</v>
      </c>
      <c r="AQ9" s="44">
        <v>-34</v>
      </c>
      <c r="AR9" s="45">
        <v>0</v>
      </c>
      <c r="AS9" s="39">
        <v>7</v>
      </c>
      <c r="AT9" s="40">
        <v>0</v>
      </c>
      <c r="AU9" s="41">
        <v>12</v>
      </c>
      <c r="AV9" s="42">
        <v>-70.8</v>
      </c>
      <c r="AW9" s="43" t="s">
        <v>169</v>
      </c>
      <c r="AX9" s="44">
        <v>-68.400000000000006</v>
      </c>
      <c r="AY9" s="45">
        <v>0</v>
      </c>
      <c r="AZ9" s="39">
        <v>0</v>
      </c>
      <c r="BA9" s="40">
        <v>0</v>
      </c>
      <c r="BB9" s="41">
        <v>0</v>
      </c>
      <c r="BC9" s="42" t="s">
        <v>169</v>
      </c>
      <c r="BD9" s="43" t="s">
        <v>169</v>
      </c>
      <c r="BE9" s="44" t="s">
        <v>169</v>
      </c>
      <c r="BF9" s="45">
        <v>0</v>
      </c>
      <c r="BG9" s="38" t="s">
        <v>54</v>
      </c>
      <c r="BH9" s="39">
        <v>5</v>
      </c>
      <c r="BI9" s="40">
        <v>0</v>
      </c>
      <c r="BJ9" s="41">
        <v>6</v>
      </c>
      <c r="BK9" s="42" t="s">
        <v>169</v>
      </c>
      <c r="BL9" s="43">
        <v>-100</v>
      </c>
      <c r="BM9" s="44">
        <v>20</v>
      </c>
      <c r="BN9" s="45">
        <v>0</v>
      </c>
      <c r="BO9" s="39">
        <v>1</v>
      </c>
      <c r="BP9" s="40">
        <v>0</v>
      </c>
      <c r="BQ9" s="41">
        <v>2</v>
      </c>
      <c r="BR9" s="42">
        <v>0</v>
      </c>
      <c r="BS9" s="43" t="s">
        <v>169</v>
      </c>
      <c r="BT9" s="44">
        <v>0</v>
      </c>
      <c r="BU9" s="45">
        <v>0</v>
      </c>
      <c r="BV9" s="39">
        <v>3</v>
      </c>
      <c r="BW9" s="40">
        <v>0</v>
      </c>
      <c r="BX9" s="41">
        <v>3</v>
      </c>
      <c r="BY9" s="42" t="s">
        <v>169</v>
      </c>
      <c r="BZ9" s="43" t="s">
        <v>169</v>
      </c>
      <c r="CA9" s="44" t="s">
        <v>169</v>
      </c>
      <c r="CB9" s="45">
        <v>0</v>
      </c>
      <c r="CC9" s="39">
        <v>1</v>
      </c>
      <c r="CD9" s="40">
        <v>0</v>
      </c>
      <c r="CE9" s="41">
        <v>1</v>
      </c>
      <c r="CF9" s="42">
        <v>-50</v>
      </c>
      <c r="CG9" s="43" t="s">
        <v>169</v>
      </c>
      <c r="CH9" s="44">
        <v>-50</v>
      </c>
      <c r="CI9" s="45">
        <v>0</v>
      </c>
      <c r="CJ9" s="38" t="s">
        <v>54</v>
      </c>
      <c r="CK9" s="39">
        <v>14</v>
      </c>
      <c r="CL9" s="40">
        <v>0</v>
      </c>
      <c r="CM9" s="41">
        <v>18</v>
      </c>
      <c r="CN9" s="42">
        <v>-12.5</v>
      </c>
      <c r="CO9" s="43" t="s">
        <v>169</v>
      </c>
      <c r="CP9" s="44">
        <v>-5.3</v>
      </c>
      <c r="CQ9" s="68">
        <v>0</v>
      </c>
      <c r="CR9" s="39">
        <v>29</v>
      </c>
      <c r="CS9" s="40">
        <v>52</v>
      </c>
      <c r="CT9" s="40">
        <v>21</v>
      </c>
      <c r="CU9" s="41">
        <v>90</v>
      </c>
      <c r="CV9" s="39">
        <v>174</v>
      </c>
      <c r="CW9" s="40">
        <v>4</v>
      </c>
      <c r="CX9" s="41">
        <v>235</v>
      </c>
      <c r="CY9" s="42">
        <v>-7.4</v>
      </c>
      <c r="CZ9" s="43" t="s">
        <v>169</v>
      </c>
      <c r="DA9" s="44">
        <v>-6</v>
      </c>
      <c r="DB9" s="45">
        <v>1.7</v>
      </c>
      <c r="DC9" s="39">
        <v>30</v>
      </c>
      <c r="DD9" s="40">
        <v>0</v>
      </c>
      <c r="DE9" s="41">
        <v>50</v>
      </c>
      <c r="DF9" s="42">
        <v>-14.3</v>
      </c>
      <c r="DG9" s="43">
        <v>-100</v>
      </c>
      <c r="DH9" s="44">
        <v>19</v>
      </c>
      <c r="DI9" s="45">
        <v>0</v>
      </c>
    </row>
    <row r="10" spans="1:113" ht="22.15" customHeight="1">
      <c r="A10" s="38" t="s">
        <v>55</v>
      </c>
      <c r="B10" s="39">
        <v>118</v>
      </c>
      <c r="C10" s="40">
        <v>3</v>
      </c>
      <c r="D10" s="41">
        <v>150</v>
      </c>
      <c r="E10" s="42">
        <v>34.1</v>
      </c>
      <c r="F10" s="43">
        <v>200</v>
      </c>
      <c r="G10" s="44">
        <v>40.200000000000003</v>
      </c>
      <c r="H10" s="45">
        <v>2</v>
      </c>
      <c r="I10" s="39">
        <v>89</v>
      </c>
      <c r="J10" s="40">
        <v>3</v>
      </c>
      <c r="K10" s="41">
        <v>107</v>
      </c>
      <c r="L10" s="42">
        <v>43.5</v>
      </c>
      <c r="M10" s="43">
        <v>200</v>
      </c>
      <c r="N10" s="44">
        <v>35.4</v>
      </c>
      <c r="O10" s="45">
        <v>2.7</v>
      </c>
      <c r="P10" s="39">
        <v>6</v>
      </c>
      <c r="Q10" s="40">
        <v>0</v>
      </c>
      <c r="R10" s="41">
        <v>10</v>
      </c>
      <c r="S10" s="42" t="s">
        <v>169</v>
      </c>
      <c r="T10" s="43" t="s">
        <v>169</v>
      </c>
      <c r="U10" s="44">
        <v>25</v>
      </c>
      <c r="V10" s="45">
        <v>0</v>
      </c>
      <c r="W10" s="39">
        <v>3</v>
      </c>
      <c r="X10" s="40">
        <v>0</v>
      </c>
      <c r="Y10" s="41">
        <v>4</v>
      </c>
      <c r="Z10" s="42" t="s">
        <v>169</v>
      </c>
      <c r="AA10" s="43" t="s">
        <v>169</v>
      </c>
      <c r="AB10" s="44">
        <v>33.299999999999997</v>
      </c>
      <c r="AC10" s="45">
        <v>0</v>
      </c>
      <c r="AD10" s="38" t="s">
        <v>55</v>
      </c>
      <c r="AE10" s="39">
        <v>18</v>
      </c>
      <c r="AF10" s="40">
        <v>0</v>
      </c>
      <c r="AG10" s="41">
        <v>31</v>
      </c>
      <c r="AH10" s="42">
        <v>28.6</v>
      </c>
      <c r="AI10" s="43" t="s">
        <v>169</v>
      </c>
      <c r="AJ10" s="44">
        <v>93.8</v>
      </c>
      <c r="AK10" s="45">
        <v>0</v>
      </c>
      <c r="AL10" s="39">
        <v>10</v>
      </c>
      <c r="AM10" s="40">
        <v>0</v>
      </c>
      <c r="AN10" s="41">
        <v>13</v>
      </c>
      <c r="AO10" s="42" t="s">
        <v>169</v>
      </c>
      <c r="AP10" s="43" t="s">
        <v>169</v>
      </c>
      <c r="AQ10" s="44">
        <v>18.2</v>
      </c>
      <c r="AR10" s="45">
        <v>0</v>
      </c>
      <c r="AS10" s="39">
        <v>7</v>
      </c>
      <c r="AT10" s="40">
        <v>0</v>
      </c>
      <c r="AU10" s="41">
        <v>8</v>
      </c>
      <c r="AV10" s="42">
        <v>-30</v>
      </c>
      <c r="AW10" s="43" t="s">
        <v>169</v>
      </c>
      <c r="AX10" s="44">
        <v>-27.3</v>
      </c>
      <c r="AY10" s="45">
        <v>0</v>
      </c>
      <c r="AZ10" s="39">
        <v>0</v>
      </c>
      <c r="BA10" s="40">
        <v>0</v>
      </c>
      <c r="BB10" s="41">
        <v>0</v>
      </c>
      <c r="BC10" s="42" t="s">
        <v>169</v>
      </c>
      <c r="BD10" s="43" t="s">
        <v>169</v>
      </c>
      <c r="BE10" s="44" t="s">
        <v>169</v>
      </c>
      <c r="BF10" s="45">
        <v>0</v>
      </c>
      <c r="BG10" s="38" t="s">
        <v>55</v>
      </c>
      <c r="BH10" s="39">
        <v>1</v>
      </c>
      <c r="BI10" s="40">
        <v>0</v>
      </c>
      <c r="BJ10" s="41">
        <v>1</v>
      </c>
      <c r="BK10" s="42" t="s">
        <v>169</v>
      </c>
      <c r="BL10" s="43" t="s">
        <v>169</v>
      </c>
      <c r="BM10" s="44" t="s">
        <v>169</v>
      </c>
      <c r="BN10" s="45">
        <v>0</v>
      </c>
      <c r="BO10" s="39">
        <v>1</v>
      </c>
      <c r="BP10" s="40">
        <v>0</v>
      </c>
      <c r="BQ10" s="41">
        <v>1</v>
      </c>
      <c r="BR10" s="42" t="s">
        <v>169</v>
      </c>
      <c r="BS10" s="43" t="s">
        <v>169</v>
      </c>
      <c r="BT10" s="44" t="s">
        <v>169</v>
      </c>
      <c r="BU10" s="45">
        <v>0</v>
      </c>
      <c r="BV10" s="39">
        <v>0</v>
      </c>
      <c r="BW10" s="40">
        <v>0</v>
      </c>
      <c r="BX10" s="41">
        <v>0</v>
      </c>
      <c r="BY10" s="42">
        <v>-100</v>
      </c>
      <c r="BZ10" s="43" t="s">
        <v>169</v>
      </c>
      <c r="CA10" s="44">
        <v>-100</v>
      </c>
      <c r="CB10" s="45">
        <v>0</v>
      </c>
      <c r="CC10" s="39">
        <v>1</v>
      </c>
      <c r="CD10" s="40">
        <v>0</v>
      </c>
      <c r="CE10" s="41">
        <v>1</v>
      </c>
      <c r="CF10" s="42" t="s">
        <v>169</v>
      </c>
      <c r="CG10" s="43" t="s">
        <v>169</v>
      </c>
      <c r="CH10" s="44" t="s">
        <v>169</v>
      </c>
      <c r="CI10" s="45">
        <v>0</v>
      </c>
      <c r="CJ10" s="38" t="s">
        <v>55</v>
      </c>
      <c r="CK10" s="39">
        <v>10</v>
      </c>
      <c r="CL10" s="40">
        <v>0</v>
      </c>
      <c r="CM10" s="41">
        <v>18</v>
      </c>
      <c r="CN10" s="42">
        <v>66.7</v>
      </c>
      <c r="CO10" s="43" t="s">
        <v>169</v>
      </c>
      <c r="CP10" s="44">
        <v>200</v>
      </c>
      <c r="CQ10" s="68">
        <v>0</v>
      </c>
      <c r="CR10" s="39">
        <v>16</v>
      </c>
      <c r="CS10" s="40">
        <v>24</v>
      </c>
      <c r="CT10" s="40">
        <v>16</v>
      </c>
      <c r="CU10" s="41">
        <v>37</v>
      </c>
      <c r="CV10" s="39">
        <v>87</v>
      </c>
      <c r="CW10" s="40">
        <v>3</v>
      </c>
      <c r="CX10" s="41">
        <v>106</v>
      </c>
      <c r="CY10" s="42">
        <v>16</v>
      </c>
      <c r="CZ10" s="43">
        <v>200</v>
      </c>
      <c r="DA10" s="44">
        <v>16.5</v>
      </c>
      <c r="DB10" s="45">
        <v>2.8</v>
      </c>
      <c r="DC10" s="39">
        <v>16</v>
      </c>
      <c r="DD10" s="40">
        <v>0</v>
      </c>
      <c r="DE10" s="41">
        <v>29</v>
      </c>
      <c r="DF10" s="42">
        <v>100</v>
      </c>
      <c r="DG10" s="43" t="s">
        <v>169</v>
      </c>
      <c r="DH10" s="44">
        <v>163.6</v>
      </c>
      <c r="DI10" s="45">
        <v>0</v>
      </c>
    </row>
    <row r="11" spans="1:113" ht="22.15" customHeight="1">
      <c r="A11" s="38" t="s">
        <v>56</v>
      </c>
      <c r="B11" s="39">
        <v>61</v>
      </c>
      <c r="C11" s="40">
        <v>0</v>
      </c>
      <c r="D11" s="41">
        <v>80</v>
      </c>
      <c r="E11" s="42">
        <v>-17.600000000000001</v>
      </c>
      <c r="F11" s="43" t="s">
        <v>169</v>
      </c>
      <c r="G11" s="44">
        <v>-10.1</v>
      </c>
      <c r="H11" s="45">
        <v>0</v>
      </c>
      <c r="I11" s="39">
        <v>47</v>
      </c>
      <c r="J11" s="40">
        <v>0</v>
      </c>
      <c r="K11" s="41">
        <v>55</v>
      </c>
      <c r="L11" s="42">
        <v>-7.8</v>
      </c>
      <c r="M11" s="43" t="s">
        <v>169</v>
      </c>
      <c r="N11" s="44">
        <v>-8.3000000000000007</v>
      </c>
      <c r="O11" s="45">
        <v>0</v>
      </c>
      <c r="P11" s="39">
        <v>7</v>
      </c>
      <c r="Q11" s="40">
        <v>0</v>
      </c>
      <c r="R11" s="41">
        <v>10</v>
      </c>
      <c r="S11" s="42">
        <v>75</v>
      </c>
      <c r="T11" s="43" t="s">
        <v>169</v>
      </c>
      <c r="U11" s="44">
        <v>100</v>
      </c>
      <c r="V11" s="45">
        <v>0</v>
      </c>
      <c r="W11" s="39">
        <v>5</v>
      </c>
      <c r="X11" s="40">
        <v>0</v>
      </c>
      <c r="Y11" s="41">
        <v>5</v>
      </c>
      <c r="Z11" s="42">
        <v>-37.5</v>
      </c>
      <c r="AA11" s="43" t="s">
        <v>169</v>
      </c>
      <c r="AB11" s="44">
        <v>-44.4</v>
      </c>
      <c r="AC11" s="45">
        <v>0</v>
      </c>
      <c r="AD11" s="38" t="s">
        <v>56</v>
      </c>
      <c r="AE11" s="39">
        <v>4</v>
      </c>
      <c r="AF11" s="40">
        <v>0</v>
      </c>
      <c r="AG11" s="41">
        <v>14</v>
      </c>
      <c r="AH11" s="42">
        <v>-50</v>
      </c>
      <c r="AI11" s="43" t="s">
        <v>169</v>
      </c>
      <c r="AJ11" s="44">
        <v>16.7</v>
      </c>
      <c r="AK11" s="45">
        <v>0</v>
      </c>
      <c r="AL11" s="39">
        <v>3</v>
      </c>
      <c r="AM11" s="40">
        <v>0</v>
      </c>
      <c r="AN11" s="41">
        <v>13</v>
      </c>
      <c r="AO11" s="42">
        <v>-40</v>
      </c>
      <c r="AP11" s="43" t="s">
        <v>169</v>
      </c>
      <c r="AQ11" s="44">
        <v>44.4</v>
      </c>
      <c r="AR11" s="45">
        <v>0</v>
      </c>
      <c r="AS11" s="39">
        <v>3</v>
      </c>
      <c r="AT11" s="40">
        <v>0</v>
      </c>
      <c r="AU11" s="41">
        <v>13</v>
      </c>
      <c r="AV11" s="42" t="s">
        <v>169</v>
      </c>
      <c r="AW11" s="43" t="s">
        <v>169</v>
      </c>
      <c r="AX11" s="44">
        <v>225</v>
      </c>
      <c r="AY11" s="45">
        <v>0</v>
      </c>
      <c r="AZ11" s="39">
        <v>0</v>
      </c>
      <c r="BA11" s="40">
        <v>0</v>
      </c>
      <c r="BB11" s="41">
        <v>0</v>
      </c>
      <c r="BC11" s="42" t="s">
        <v>169</v>
      </c>
      <c r="BD11" s="43" t="s">
        <v>169</v>
      </c>
      <c r="BE11" s="44" t="s">
        <v>169</v>
      </c>
      <c r="BF11" s="45">
        <v>0</v>
      </c>
      <c r="BG11" s="38" t="s">
        <v>56</v>
      </c>
      <c r="BH11" s="39">
        <v>3</v>
      </c>
      <c r="BI11" s="40">
        <v>0</v>
      </c>
      <c r="BJ11" s="41">
        <v>4</v>
      </c>
      <c r="BK11" s="42" t="s">
        <v>169</v>
      </c>
      <c r="BL11" s="43" t="s">
        <v>169</v>
      </c>
      <c r="BM11" s="44" t="s">
        <v>169</v>
      </c>
      <c r="BN11" s="45">
        <v>0</v>
      </c>
      <c r="BO11" s="39">
        <v>1</v>
      </c>
      <c r="BP11" s="40">
        <v>0</v>
      </c>
      <c r="BQ11" s="41">
        <v>1</v>
      </c>
      <c r="BR11" s="42" t="s">
        <v>169</v>
      </c>
      <c r="BS11" s="43" t="s">
        <v>169</v>
      </c>
      <c r="BT11" s="44" t="s">
        <v>169</v>
      </c>
      <c r="BU11" s="45">
        <v>0</v>
      </c>
      <c r="BV11" s="39">
        <v>1</v>
      </c>
      <c r="BW11" s="40">
        <v>0</v>
      </c>
      <c r="BX11" s="41">
        <v>1</v>
      </c>
      <c r="BY11" s="42">
        <v>-50</v>
      </c>
      <c r="BZ11" s="43" t="s">
        <v>169</v>
      </c>
      <c r="CA11" s="44">
        <v>-50</v>
      </c>
      <c r="CB11" s="45">
        <v>0</v>
      </c>
      <c r="CC11" s="39">
        <v>0</v>
      </c>
      <c r="CD11" s="40">
        <v>0</v>
      </c>
      <c r="CE11" s="41">
        <v>0</v>
      </c>
      <c r="CF11" s="42" t="s">
        <v>169</v>
      </c>
      <c r="CG11" s="43" t="s">
        <v>169</v>
      </c>
      <c r="CH11" s="44" t="s">
        <v>169</v>
      </c>
      <c r="CI11" s="45">
        <v>0</v>
      </c>
      <c r="CJ11" s="38" t="s">
        <v>56</v>
      </c>
      <c r="CK11" s="39">
        <v>3</v>
      </c>
      <c r="CL11" s="40">
        <v>0</v>
      </c>
      <c r="CM11" s="41">
        <v>4</v>
      </c>
      <c r="CN11" s="42">
        <v>-57.1</v>
      </c>
      <c r="CO11" s="43" t="s">
        <v>169</v>
      </c>
      <c r="CP11" s="44">
        <v>-50</v>
      </c>
      <c r="CQ11" s="68">
        <v>0</v>
      </c>
      <c r="CR11" s="39">
        <v>4</v>
      </c>
      <c r="CS11" s="40">
        <v>12</v>
      </c>
      <c r="CT11" s="40">
        <v>7</v>
      </c>
      <c r="CU11" s="41">
        <v>31</v>
      </c>
      <c r="CV11" s="39">
        <v>54</v>
      </c>
      <c r="CW11" s="40">
        <v>0</v>
      </c>
      <c r="CX11" s="41">
        <v>73</v>
      </c>
      <c r="CY11" s="42">
        <v>-14.3</v>
      </c>
      <c r="CZ11" s="43" t="s">
        <v>169</v>
      </c>
      <c r="DA11" s="44">
        <v>-2.7</v>
      </c>
      <c r="DB11" s="45">
        <v>0</v>
      </c>
      <c r="DC11" s="39">
        <v>2</v>
      </c>
      <c r="DD11" s="40">
        <v>0</v>
      </c>
      <c r="DE11" s="41">
        <v>2</v>
      </c>
      <c r="DF11" s="42">
        <v>-71.400000000000006</v>
      </c>
      <c r="DG11" s="43" t="s">
        <v>169</v>
      </c>
      <c r="DH11" s="44">
        <v>-80</v>
      </c>
      <c r="DI11" s="45">
        <v>0</v>
      </c>
    </row>
    <row r="12" spans="1:113" ht="22.15" customHeight="1" thickBot="1">
      <c r="A12" s="49" t="s">
        <v>57</v>
      </c>
      <c r="B12" s="50">
        <v>157</v>
      </c>
      <c r="C12" s="51">
        <v>2</v>
      </c>
      <c r="D12" s="52">
        <v>198</v>
      </c>
      <c r="E12" s="53">
        <v>-14.2</v>
      </c>
      <c r="F12" s="54">
        <v>-66.7</v>
      </c>
      <c r="G12" s="55">
        <v>-11.2</v>
      </c>
      <c r="H12" s="56">
        <v>1</v>
      </c>
      <c r="I12" s="50">
        <v>115</v>
      </c>
      <c r="J12" s="51">
        <v>2</v>
      </c>
      <c r="K12" s="52">
        <v>150</v>
      </c>
      <c r="L12" s="53">
        <v>-17.3</v>
      </c>
      <c r="M12" s="54">
        <v>-60</v>
      </c>
      <c r="N12" s="55">
        <v>-10.7</v>
      </c>
      <c r="O12" s="56">
        <v>1.3</v>
      </c>
      <c r="P12" s="50">
        <v>9</v>
      </c>
      <c r="Q12" s="51">
        <v>0</v>
      </c>
      <c r="R12" s="52">
        <v>12</v>
      </c>
      <c r="S12" s="53">
        <v>-43.8</v>
      </c>
      <c r="T12" s="54">
        <v>-100</v>
      </c>
      <c r="U12" s="55">
        <v>-47.8</v>
      </c>
      <c r="V12" s="56">
        <v>0</v>
      </c>
      <c r="W12" s="50">
        <v>8</v>
      </c>
      <c r="X12" s="51">
        <v>0</v>
      </c>
      <c r="Y12" s="52">
        <v>10</v>
      </c>
      <c r="Z12" s="53" t="s">
        <v>169</v>
      </c>
      <c r="AA12" s="54" t="s">
        <v>169</v>
      </c>
      <c r="AB12" s="55">
        <v>11.1</v>
      </c>
      <c r="AC12" s="56">
        <v>0</v>
      </c>
      <c r="AD12" s="49" t="s">
        <v>57</v>
      </c>
      <c r="AE12" s="50">
        <v>19</v>
      </c>
      <c r="AF12" s="51">
        <v>0</v>
      </c>
      <c r="AG12" s="52">
        <v>22</v>
      </c>
      <c r="AH12" s="53" t="s">
        <v>169</v>
      </c>
      <c r="AI12" s="54" t="s">
        <v>169</v>
      </c>
      <c r="AJ12" s="55">
        <v>4.8</v>
      </c>
      <c r="AK12" s="56">
        <v>0</v>
      </c>
      <c r="AL12" s="50">
        <v>12</v>
      </c>
      <c r="AM12" s="51">
        <v>0</v>
      </c>
      <c r="AN12" s="52">
        <v>13</v>
      </c>
      <c r="AO12" s="53">
        <v>-20</v>
      </c>
      <c r="AP12" s="54" t="s">
        <v>169</v>
      </c>
      <c r="AQ12" s="55">
        <v>-23.5</v>
      </c>
      <c r="AR12" s="56">
        <v>0</v>
      </c>
      <c r="AS12" s="50">
        <v>10</v>
      </c>
      <c r="AT12" s="51">
        <v>0</v>
      </c>
      <c r="AU12" s="52">
        <v>11</v>
      </c>
      <c r="AV12" s="53">
        <v>-16.7</v>
      </c>
      <c r="AW12" s="54" t="s">
        <v>169</v>
      </c>
      <c r="AX12" s="55">
        <v>-21.4</v>
      </c>
      <c r="AY12" s="56">
        <v>0</v>
      </c>
      <c r="AZ12" s="50">
        <v>0</v>
      </c>
      <c r="BA12" s="51">
        <v>0</v>
      </c>
      <c r="BB12" s="52">
        <v>0</v>
      </c>
      <c r="BC12" s="53" t="s">
        <v>169</v>
      </c>
      <c r="BD12" s="54" t="s">
        <v>169</v>
      </c>
      <c r="BE12" s="55" t="s">
        <v>169</v>
      </c>
      <c r="BF12" s="56">
        <v>0</v>
      </c>
      <c r="BG12" s="49" t="s">
        <v>57</v>
      </c>
      <c r="BH12" s="50">
        <v>0</v>
      </c>
      <c r="BI12" s="51">
        <v>0</v>
      </c>
      <c r="BJ12" s="52">
        <v>0</v>
      </c>
      <c r="BK12" s="53">
        <v>-100</v>
      </c>
      <c r="BL12" s="54" t="s">
        <v>169</v>
      </c>
      <c r="BM12" s="55">
        <v>-100</v>
      </c>
      <c r="BN12" s="56">
        <v>0</v>
      </c>
      <c r="BO12" s="50">
        <v>0</v>
      </c>
      <c r="BP12" s="51">
        <v>0</v>
      </c>
      <c r="BQ12" s="52">
        <v>0</v>
      </c>
      <c r="BR12" s="53" t="s">
        <v>169</v>
      </c>
      <c r="BS12" s="54" t="s">
        <v>169</v>
      </c>
      <c r="BT12" s="55" t="s">
        <v>169</v>
      </c>
      <c r="BU12" s="56">
        <v>0</v>
      </c>
      <c r="BV12" s="50">
        <v>2</v>
      </c>
      <c r="BW12" s="51">
        <v>0</v>
      </c>
      <c r="BX12" s="52">
        <v>2</v>
      </c>
      <c r="BY12" s="53">
        <v>0</v>
      </c>
      <c r="BZ12" s="54" t="s">
        <v>169</v>
      </c>
      <c r="CA12" s="55">
        <v>0</v>
      </c>
      <c r="CB12" s="56">
        <v>0</v>
      </c>
      <c r="CC12" s="50">
        <v>1</v>
      </c>
      <c r="CD12" s="51">
        <v>0</v>
      </c>
      <c r="CE12" s="52">
        <v>1</v>
      </c>
      <c r="CF12" s="53">
        <v>-75</v>
      </c>
      <c r="CG12" s="54" t="s">
        <v>169</v>
      </c>
      <c r="CH12" s="55">
        <v>-90</v>
      </c>
      <c r="CI12" s="56">
        <v>0</v>
      </c>
      <c r="CJ12" s="49" t="s">
        <v>57</v>
      </c>
      <c r="CK12" s="50">
        <v>10</v>
      </c>
      <c r="CL12" s="51">
        <v>0</v>
      </c>
      <c r="CM12" s="52">
        <v>10</v>
      </c>
      <c r="CN12" s="53">
        <v>-28.6</v>
      </c>
      <c r="CO12" s="54" t="s">
        <v>169</v>
      </c>
      <c r="CP12" s="55">
        <v>-54.5</v>
      </c>
      <c r="CQ12" s="69">
        <v>0</v>
      </c>
      <c r="CR12" s="39">
        <v>23</v>
      </c>
      <c r="CS12" s="40">
        <v>31</v>
      </c>
      <c r="CT12" s="40">
        <v>19</v>
      </c>
      <c r="CU12" s="41">
        <v>56</v>
      </c>
      <c r="CV12" s="50">
        <v>122</v>
      </c>
      <c r="CW12" s="51">
        <v>2</v>
      </c>
      <c r="CX12" s="52">
        <v>159</v>
      </c>
      <c r="CY12" s="53">
        <v>-19.2</v>
      </c>
      <c r="CZ12" s="54">
        <v>-60</v>
      </c>
      <c r="DA12" s="55">
        <v>-12.6</v>
      </c>
      <c r="DB12" s="56">
        <v>1.2</v>
      </c>
      <c r="DC12" s="50">
        <v>17</v>
      </c>
      <c r="DD12" s="51">
        <v>0</v>
      </c>
      <c r="DE12" s="52">
        <v>21</v>
      </c>
      <c r="DF12" s="53">
        <v>-22.7</v>
      </c>
      <c r="DG12" s="54" t="s">
        <v>169</v>
      </c>
      <c r="DH12" s="55">
        <v>-32.299999999999997</v>
      </c>
      <c r="DI12" s="56">
        <v>0</v>
      </c>
    </row>
    <row r="13" spans="1:113" ht="28.15" customHeight="1">
      <c r="A13" s="26" t="s">
        <v>58</v>
      </c>
      <c r="B13" s="27">
        <v>4</v>
      </c>
      <c r="C13" s="28">
        <v>0</v>
      </c>
      <c r="D13" s="29">
        <v>7</v>
      </c>
      <c r="E13" s="30" t="s">
        <v>169</v>
      </c>
      <c r="F13" s="31">
        <v>-100</v>
      </c>
      <c r="G13" s="32">
        <v>16.7</v>
      </c>
      <c r="H13" s="33">
        <v>0</v>
      </c>
      <c r="I13" s="27">
        <v>1</v>
      </c>
      <c r="J13" s="28">
        <v>0</v>
      </c>
      <c r="K13" s="29">
        <v>1</v>
      </c>
      <c r="L13" s="30">
        <v>-75</v>
      </c>
      <c r="M13" s="31">
        <v>-100</v>
      </c>
      <c r="N13" s="32">
        <v>-83.3</v>
      </c>
      <c r="O13" s="33">
        <v>0</v>
      </c>
      <c r="P13" s="27">
        <v>0</v>
      </c>
      <c r="Q13" s="28">
        <v>0</v>
      </c>
      <c r="R13" s="29">
        <v>0</v>
      </c>
      <c r="S13" s="30">
        <v>-100</v>
      </c>
      <c r="T13" s="31">
        <v>-100</v>
      </c>
      <c r="U13" s="32">
        <v>-100</v>
      </c>
      <c r="V13" s="33">
        <v>0</v>
      </c>
      <c r="W13" s="27">
        <v>1</v>
      </c>
      <c r="X13" s="28">
        <v>0</v>
      </c>
      <c r="Y13" s="29">
        <v>2</v>
      </c>
      <c r="Z13" s="30">
        <v>0</v>
      </c>
      <c r="AA13" s="31" t="s">
        <v>169</v>
      </c>
      <c r="AB13" s="32">
        <v>0</v>
      </c>
      <c r="AC13" s="33">
        <v>0</v>
      </c>
      <c r="AD13" s="26" t="s">
        <v>58</v>
      </c>
      <c r="AE13" s="27">
        <v>1</v>
      </c>
      <c r="AF13" s="28">
        <v>0</v>
      </c>
      <c r="AG13" s="29">
        <v>2</v>
      </c>
      <c r="AH13" s="30">
        <v>0</v>
      </c>
      <c r="AI13" s="31" t="s">
        <v>169</v>
      </c>
      <c r="AJ13" s="32">
        <v>0</v>
      </c>
      <c r="AK13" s="33">
        <v>0</v>
      </c>
      <c r="AL13" s="27">
        <v>0</v>
      </c>
      <c r="AM13" s="28">
        <v>0</v>
      </c>
      <c r="AN13" s="29">
        <v>0</v>
      </c>
      <c r="AO13" s="30" t="s">
        <v>169</v>
      </c>
      <c r="AP13" s="31" t="s">
        <v>169</v>
      </c>
      <c r="AQ13" s="32" t="s">
        <v>169</v>
      </c>
      <c r="AR13" s="33">
        <v>0</v>
      </c>
      <c r="AS13" s="27">
        <v>0</v>
      </c>
      <c r="AT13" s="28">
        <v>0</v>
      </c>
      <c r="AU13" s="29">
        <v>0</v>
      </c>
      <c r="AV13" s="30" t="s">
        <v>169</v>
      </c>
      <c r="AW13" s="31" t="s">
        <v>169</v>
      </c>
      <c r="AX13" s="32" t="s">
        <v>169</v>
      </c>
      <c r="AY13" s="33">
        <v>0</v>
      </c>
      <c r="AZ13" s="27">
        <v>0</v>
      </c>
      <c r="BA13" s="28">
        <v>0</v>
      </c>
      <c r="BB13" s="29">
        <v>0</v>
      </c>
      <c r="BC13" s="30" t="s">
        <v>169</v>
      </c>
      <c r="BD13" s="31" t="s">
        <v>169</v>
      </c>
      <c r="BE13" s="32" t="s">
        <v>169</v>
      </c>
      <c r="BF13" s="33">
        <v>0</v>
      </c>
      <c r="BG13" s="26" t="s">
        <v>58</v>
      </c>
      <c r="BH13" s="27">
        <v>0</v>
      </c>
      <c r="BI13" s="28">
        <v>0</v>
      </c>
      <c r="BJ13" s="29">
        <v>0</v>
      </c>
      <c r="BK13" s="30" t="s">
        <v>169</v>
      </c>
      <c r="BL13" s="31" t="s">
        <v>169</v>
      </c>
      <c r="BM13" s="32" t="s">
        <v>169</v>
      </c>
      <c r="BN13" s="33">
        <v>0</v>
      </c>
      <c r="BO13" s="27">
        <v>0</v>
      </c>
      <c r="BP13" s="28">
        <v>0</v>
      </c>
      <c r="BQ13" s="29">
        <v>0</v>
      </c>
      <c r="BR13" s="30" t="s">
        <v>169</v>
      </c>
      <c r="BS13" s="31" t="s">
        <v>169</v>
      </c>
      <c r="BT13" s="32" t="s">
        <v>169</v>
      </c>
      <c r="BU13" s="33">
        <v>0</v>
      </c>
      <c r="BV13" s="27">
        <v>1</v>
      </c>
      <c r="BW13" s="28">
        <v>0</v>
      </c>
      <c r="BX13" s="29">
        <v>2</v>
      </c>
      <c r="BY13" s="30">
        <v>0</v>
      </c>
      <c r="BZ13" s="31" t="s">
        <v>169</v>
      </c>
      <c r="CA13" s="32">
        <v>0</v>
      </c>
      <c r="CB13" s="33">
        <v>0</v>
      </c>
      <c r="CC13" s="27">
        <v>0</v>
      </c>
      <c r="CD13" s="28">
        <v>0</v>
      </c>
      <c r="CE13" s="29">
        <v>0</v>
      </c>
      <c r="CF13" s="30" t="s">
        <v>169</v>
      </c>
      <c r="CG13" s="31" t="s">
        <v>169</v>
      </c>
      <c r="CH13" s="32" t="s">
        <v>169</v>
      </c>
      <c r="CI13" s="33">
        <v>0</v>
      </c>
      <c r="CJ13" s="26" t="s">
        <v>58</v>
      </c>
      <c r="CK13" s="27">
        <v>0</v>
      </c>
      <c r="CL13" s="28">
        <v>0</v>
      </c>
      <c r="CM13" s="29">
        <v>0</v>
      </c>
      <c r="CN13" s="30" t="s">
        <v>169</v>
      </c>
      <c r="CO13" s="31" t="s">
        <v>169</v>
      </c>
      <c r="CP13" s="32" t="s">
        <v>169</v>
      </c>
      <c r="CQ13" s="64">
        <v>0</v>
      </c>
      <c r="CR13" s="39">
        <v>0</v>
      </c>
      <c r="CS13" s="40">
        <v>0</v>
      </c>
      <c r="CT13" s="40">
        <v>0</v>
      </c>
      <c r="CU13" s="41">
        <v>4</v>
      </c>
      <c r="CV13" s="27">
        <v>2</v>
      </c>
      <c r="CW13" s="28">
        <v>0</v>
      </c>
      <c r="CX13" s="29">
        <v>3</v>
      </c>
      <c r="CY13" s="30">
        <v>-50</v>
      </c>
      <c r="CZ13" s="31">
        <v>-100</v>
      </c>
      <c r="DA13" s="32">
        <v>-50</v>
      </c>
      <c r="DB13" s="33">
        <v>0</v>
      </c>
      <c r="DC13" s="27">
        <v>2</v>
      </c>
      <c r="DD13" s="28">
        <v>0</v>
      </c>
      <c r="DE13" s="29">
        <v>4</v>
      </c>
      <c r="DF13" s="30">
        <v>0</v>
      </c>
      <c r="DG13" s="31" t="s">
        <v>169</v>
      </c>
      <c r="DH13" s="32">
        <v>0</v>
      </c>
      <c r="DI13" s="33">
        <v>0</v>
      </c>
    </row>
    <row r="14" spans="1:113" ht="22.15" customHeight="1">
      <c r="A14" s="38" t="s">
        <v>59</v>
      </c>
      <c r="B14" s="39">
        <v>36</v>
      </c>
      <c r="C14" s="40">
        <v>2</v>
      </c>
      <c r="D14" s="41">
        <v>65</v>
      </c>
      <c r="E14" s="42">
        <v>-28</v>
      </c>
      <c r="F14" s="43">
        <v>-81.8</v>
      </c>
      <c r="G14" s="44">
        <v>4.8</v>
      </c>
      <c r="H14" s="45">
        <v>3</v>
      </c>
      <c r="I14" s="39">
        <v>28</v>
      </c>
      <c r="J14" s="40">
        <v>1</v>
      </c>
      <c r="K14" s="41">
        <v>38</v>
      </c>
      <c r="L14" s="42">
        <v>-15.2</v>
      </c>
      <c r="M14" s="43">
        <v>-85.7</v>
      </c>
      <c r="N14" s="44">
        <v>-13.6</v>
      </c>
      <c r="O14" s="45">
        <v>2.6</v>
      </c>
      <c r="P14" s="39">
        <v>4</v>
      </c>
      <c r="Q14" s="40">
        <v>1</v>
      </c>
      <c r="R14" s="41">
        <v>6</v>
      </c>
      <c r="S14" s="42" t="s">
        <v>169</v>
      </c>
      <c r="T14" s="43" t="s">
        <v>169</v>
      </c>
      <c r="U14" s="44" t="s">
        <v>169</v>
      </c>
      <c r="V14" s="45">
        <v>14.3</v>
      </c>
      <c r="W14" s="39">
        <v>1</v>
      </c>
      <c r="X14" s="40">
        <v>0</v>
      </c>
      <c r="Y14" s="41">
        <v>1</v>
      </c>
      <c r="Z14" s="42">
        <v>-66.7</v>
      </c>
      <c r="AA14" s="43" t="s">
        <v>169</v>
      </c>
      <c r="AB14" s="44">
        <v>-80</v>
      </c>
      <c r="AC14" s="45">
        <v>0</v>
      </c>
      <c r="AD14" s="38" t="s">
        <v>59</v>
      </c>
      <c r="AE14" s="39">
        <v>1</v>
      </c>
      <c r="AF14" s="40">
        <v>1</v>
      </c>
      <c r="AG14" s="41">
        <v>18</v>
      </c>
      <c r="AH14" s="42">
        <v>-75</v>
      </c>
      <c r="AI14" s="43" t="s">
        <v>169</v>
      </c>
      <c r="AJ14" s="44">
        <v>350</v>
      </c>
      <c r="AK14" s="45">
        <v>5.3</v>
      </c>
      <c r="AL14" s="39">
        <v>1</v>
      </c>
      <c r="AM14" s="40">
        <v>1</v>
      </c>
      <c r="AN14" s="41">
        <v>18</v>
      </c>
      <c r="AO14" s="42">
        <v>-50</v>
      </c>
      <c r="AP14" s="43" t="s">
        <v>169</v>
      </c>
      <c r="AQ14" s="44">
        <v>1700</v>
      </c>
      <c r="AR14" s="45">
        <v>5.3</v>
      </c>
      <c r="AS14" s="39">
        <v>0</v>
      </c>
      <c r="AT14" s="40">
        <v>0</v>
      </c>
      <c r="AU14" s="41">
        <v>0</v>
      </c>
      <c r="AV14" s="42">
        <v>-100</v>
      </c>
      <c r="AW14" s="43">
        <v>-100</v>
      </c>
      <c r="AX14" s="44">
        <v>-100</v>
      </c>
      <c r="AY14" s="45">
        <v>0</v>
      </c>
      <c r="AZ14" s="39">
        <v>0</v>
      </c>
      <c r="BA14" s="40">
        <v>0</v>
      </c>
      <c r="BB14" s="41">
        <v>0</v>
      </c>
      <c r="BC14" s="42" t="s">
        <v>169</v>
      </c>
      <c r="BD14" s="43" t="s">
        <v>169</v>
      </c>
      <c r="BE14" s="44" t="s">
        <v>169</v>
      </c>
      <c r="BF14" s="45">
        <v>0</v>
      </c>
      <c r="BG14" s="38" t="s">
        <v>59</v>
      </c>
      <c r="BH14" s="39">
        <v>2</v>
      </c>
      <c r="BI14" s="40">
        <v>0</v>
      </c>
      <c r="BJ14" s="41">
        <v>3</v>
      </c>
      <c r="BK14" s="42">
        <v>-60</v>
      </c>
      <c r="BL14" s="43">
        <v>-100</v>
      </c>
      <c r="BM14" s="44">
        <v>-50</v>
      </c>
      <c r="BN14" s="45">
        <v>0</v>
      </c>
      <c r="BO14" s="39">
        <v>1</v>
      </c>
      <c r="BP14" s="40">
        <v>0</v>
      </c>
      <c r="BQ14" s="41">
        <v>2</v>
      </c>
      <c r="BR14" s="42">
        <v>-50</v>
      </c>
      <c r="BS14" s="43" t="s">
        <v>169</v>
      </c>
      <c r="BT14" s="44">
        <v>-33.299999999999997</v>
      </c>
      <c r="BU14" s="45">
        <v>0</v>
      </c>
      <c r="BV14" s="39">
        <v>1</v>
      </c>
      <c r="BW14" s="40">
        <v>0</v>
      </c>
      <c r="BX14" s="41">
        <v>1</v>
      </c>
      <c r="BY14" s="42">
        <v>-80</v>
      </c>
      <c r="BZ14" s="43">
        <v>-100</v>
      </c>
      <c r="CA14" s="44">
        <v>-66.7</v>
      </c>
      <c r="CB14" s="45">
        <v>0</v>
      </c>
      <c r="CC14" s="39">
        <v>0</v>
      </c>
      <c r="CD14" s="40">
        <v>0</v>
      </c>
      <c r="CE14" s="41">
        <v>0</v>
      </c>
      <c r="CF14" s="42" t="s">
        <v>169</v>
      </c>
      <c r="CG14" s="43" t="s">
        <v>169</v>
      </c>
      <c r="CH14" s="44" t="s">
        <v>169</v>
      </c>
      <c r="CI14" s="45">
        <v>0</v>
      </c>
      <c r="CJ14" s="38" t="s">
        <v>59</v>
      </c>
      <c r="CK14" s="39">
        <v>2</v>
      </c>
      <c r="CL14" s="40">
        <v>0</v>
      </c>
      <c r="CM14" s="41">
        <v>2</v>
      </c>
      <c r="CN14" s="42">
        <v>-50</v>
      </c>
      <c r="CO14" s="43">
        <v>-100</v>
      </c>
      <c r="CP14" s="44">
        <v>-75</v>
      </c>
      <c r="CQ14" s="68">
        <v>0</v>
      </c>
      <c r="CR14" s="39">
        <v>3</v>
      </c>
      <c r="CS14" s="40">
        <v>11</v>
      </c>
      <c r="CT14" s="40">
        <v>3</v>
      </c>
      <c r="CU14" s="41">
        <v>13</v>
      </c>
      <c r="CV14" s="39">
        <v>28</v>
      </c>
      <c r="CW14" s="40">
        <v>1</v>
      </c>
      <c r="CX14" s="41">
        <v>39</v>
      </c>
      <c r="CY14" s="42">
        <v>-36.4</v>
      </c>
      <c r="CZ14" s="43">
        <v>-90</v>
      </c>
      <c r="DA14" s="44">
        <v>-31.6</v>
      </c>
      <c r="DB14" s="45">
        <v>2.5</v>
      </c>
      <c r="DC14" s="39">
        <v>4</v>
      </c>
      <c r="DD14" s="40">
        <v>1</v>
      </c>
      <c r="DE14" s="41">
        <v>22</v>
      </c>
      <c r="DF14" s="42">
        <v>33.299999999999997</v>
      </c>
      <c r="DG14" s="43">
        <v>0</v>
      </c>
      <c r="DH14" s="44">
        <v>633.29999999999995</v>
      </c>
      <c r="DI14" s="45">
        <v>4.3</v>
      </c>
    </row>
    <row r="15" spans="1:113" ht="27.6" customHeight="1">
      <c r="A15" s="38" t="s">
        <v>60</v>
      </c>
      <c r="B15" s="39">
        <v>11</v>
      </c>
      <c r="C15" s="40">
        <v>3</v>
      </c>
      <c r="D15" s="41">
        <v>10</v>
      </c>
      <c r="E15" s="42" t="s">
        <v>169</v>
      </c>
      <c r="F15" s="43">
        <v>50</v>
      </c>
      <c r="G15" s="44">
        <v>-44.4</v>
      </c>
      <c r="H15" s="45">
        <v>23.1</v>
      </c>
      <c r="I15" s="39">
        <v>7</v>
      </c>
      <c r="J15" s="40">
        <v>1</v>
      </c>
      <c r="K15" s="41">
        <v>8</v>
      </c>
      <c r="L15" s="42">
        <v>-22.2</v>
      </c>
      <c r="M15" s="43">
        <v>-50</v>
      </c>
      <c r="N15" s="44">
        <v>-50</v>
      </c>
      <c r="O15" s="45">
        <v>11.1</v>
      </c>
      <c r="P15" s="39">
        <v>4</v>
      </c>
      <c r="Q15" s="40">
        <v>1</v>
      </c>
      <c r="R15" s="41">
        <v>4</v>
      </c>
      <c r="S15" s="42">
        <v>-20</v>
      </c>
      <c r="T15" s="43" t="s">
        <v>169</v>
      </c>
      <c r="U15" s="44">
        <v>-55.6</v>
      </c>
      <c r="V15" s="45">
        <v>20</v>
      </c>
      <c r="W15" s="39">
        <v>1</v>
      </c>
      <c r="X15" s="40">
        <v>1</v>
      </c>
      <c r="Y15" s="41">
        <v>0</v>
      </c>
      <c r="Z15" s="42">
        <v>0</v>
      </c>
      <c r="AA15" s="43">
        <v>0</v>
      </c>
      <c r="AB15" s="44" t="s">
        <v>169</v>
      </c>
      <c r="AC15" s="45">
        <v>100</v>
      </c>
      <c r="AD15" s="38" t="s">
        <v>60</v>
      </c>
      <c r="AE15" s="39">
        <v>0</v>
      </c>
      <c r="AF15" s="40">
        <v>0</v>
      </c>
      <c r="AG15" s="41">
        <v>0</v>
      </c>
      <c r="AH15" s="42">
        <v>-100</v>
      </c>
      <c r="AI15" s="43" t="s">
        <v>169</v>
      </c>
      <c r="AJ15" s="44">
        <v>-100</v>
      </c>
      <c r="AK15" s="45">
        <v>0</v>
      </c>
      <c r="AL15" s="39">
        <v>0</v>
      </c>
      <c r="AM15" s="40">
        <v>0</v>
      </c>
      <c r="AN15" s="41">
        <v>0</v>
      </c>
      <c r="AO15" s="42">
        <v>-100</v>
      </c>
      <c r="AP15" s="43" t="s">
        <v>169</v>
      </c>
      <c r="AQ15" s="44">
        <v>-100</v>
      </c>
      <c r="AR15" s="45">
        <v>0</v>
      </c>
      <c r="AS15" s="39">
        <v>0</v>
      </c>
      <c r="AT15" s="40">
        <v>0</v>
      </c>
      <c r="AU15" s="41">
        <v>0</v>
      </c>
      <c r="AV15" s="42" t="s">
        <v>169</v>
      </c>
      <c r="AW15" s="43" t="s">
        <v>169</v>
      </c>
      <c r="AX15" s="44" t="s">
        <v>169</v>
      </c>
      <c r="AY15" s="45">
        <v>0</v>
      </c>
      <c r="AZ15" s="39">
        <v>0</v>
      </c>
      <c r="BA15" s="40">
        <v>0</v>
      </c>
      <c r="BB15" s="41">
        <v>0</v>
      </c>
      <c r="BC15" s="42" t="s">
        <v>169</v>
      </c>
      <c r="BD15" s="43" t="s">
        <v>169</v>
      </c>
      <c r="BE15" s="44" t="s">
        <v>169</v>
      </c>
      <c r="BF15" s="45">
        <v>0</v>
      </c>
      <c r="BG15" s="38" t="s">
        <v>60</v>
      </c>
      <c r="BH15" s="39">
        <v>0</v>
      </c>
      <c r="BI15" s="40">
        <v>0</v>
      </c>
      <c r="BJ15" s="41">
        <v>0</v>
      </c>
      <c r="BK15" s="42" t="s">
        <v>169</v>
      </c>
      <c r="BL15" s="43" t="s">
        <v>169</v>
      </c>
      <c r="BM15" s="44" t="s">
        <v>169</v>
      </c>
      <c r="BN15" s="45">
        <v>0</v>
      </c>
      <c r="BO15" s="39">
        <v>0</v>
      </c>
      <c r="BP15" s="40">
        <v>0</v>
      </c>
      <c r="BQ15" s="41">
        <v>0</v>
      </c>
      <c r="BR15" s="42" t="s">
        <v>169</v>
      </c>
      <c r="BS15" s="43" t="s">
        <v>169</v>
      </c>
      <c r="BT15" s="44" t="s">
        <v>169</v>
      </c>
      <c r="BU15" s="45">
        <v>0</v>
      </c>
      <c r="BV15" s="39">
        <v>3</v>
      </c>
      <c r="BW15" s="40">
        <v>1</v>
      </c>
      <c r="BX15" s="41">
        <v>2</v>
      </c>
      <c r="BY15" s="42">
        <v>200</v>
      </c>
      <c r="BZ15" s="43">
        <v>0</v>
      </c>
      <c r="CA15" s="44">
        <v>100</v>
      </c>
      <c r="CB15" s="45">
        <v>33.299999999999997</v>
      </c>
      <c r="CC15" s="39">
        <v>0</v>
      </c>
      <c r="CD15" s="40">
        <v>0</v>
      </c>
      <c r="CE15" s="41">
        <v>0</v>
      </c>
      <c r="CF15" s="42" t="s">
        <v>169</v>
      </c>
      <c r="CG15" s="43" t="s">
        <v>169</v>
      </c>
      <c r="CH15" s="44" t="s">
        <v>169</v>
      </c>
      <c r="CI15" s="45">
        <v>0</v>
      </c>
      <c r="CJ15" s="38" t="s">
        <v>60</v>
      </c>
      <c r="CK15" s="39">
        <v>2</v>
      </c>
      <c r="CL15" s="40">
        <v>0</v>
      </c>
      <c r="CM15" s="41">
        <v>2</v>
      </c>
      <c r="CN15" s="42">
        <v>0</v>
      </c>
      <c r="CO15" s="43" t="s">
        <v>169</v>
      </c>
      <c r="CP15" s="44">
        <v>0</v>
      </c>
      <c r="CQ15" s="68">
        <v>0</v>
      </c>
      <c r="CR15" s="39">
        <v>1</v>
      </c>
      <c r="CS15" s="40">
        <v>1</v>
      </c>
      <c r="CT15" s="40">
        <v>1</v>
      </c>
      <c r="CU15" s="41">
        <v>6</v>
      </c>
      <c r="CV15" s="39">
        <v>11</v>
      </c>
      <c r="CW15" s="40">
        <v>3</v>
      </c>
      <c r="CX15" s="41">
        <v>10</v>
      </c>
      <c r="CY15" s="42">
        <v>10</v>
      </c>
      <c r="CZ15" s="43">
        <v>50</v>
      </c>
      <c r="DA15" s="44">
        <v>-41.2</v>
      </c>
      <c r="DB15" s="45">
        <v>23.1</v>
      </c>
      <c r="DC15" s="39">
        <v>0</v>
      </c>
      <c r="DD15" s="40">
        <v>0</v>
      </c>
      <c r="DE15" s="41">
        <v>0</v>
      </c>
      <c r="DF15" s="42">
        <v>-100</v>
      </c>
      <c r="DG15" s="43" t="s">
        <v>169</v>
      </c>
      <c r="DH15" s="44">
        <v>-100</v>
      </c>
      <c r="DI15" s="45">
        <v>0</v>
      </c>
    </row>
    <row r="16" spans="1:113" ht="22.15" customHeight="1">
      <c r="A16" s="38" t="s">
        <v>61</v>
      </c>
      <c r="B16" s="39">
        <v>4</v>
      </c>
      <c r="C16" s="40">
        <v>1</v>
      </c>
      <c r="D16" s="41">
        <v>9</v>
      </c>
      <c r="E16" s="42">
        <v>33.299999999999997</v>
      </c>
      <c r="F16" s="43">
        <v>-50</v>
      </c>
      <c r="G16" s="44">
        <v>200</v>
      </c>
      <c r="H16" s="45">
        <v>10</v>
      </c>
      <c r="I16" s="39">
        <v>2</v>
      </c>
      <c r="J16" s="40">
        <v>1</v>
      </c>
      <c r="K16" s="41">
        <v>7</v>
      </c>
      <c r="L16" s="42">
        <v>100</v>
      </c>
      <c r="M16" s="43" t="s">
        <v>169</v>
      </c>
      <c r="N16" s="44">
        <v>600</v>
      </c>
      <c r="O16" s="45">
        <v>12.5</v>
      </c>
      <c r="P16" s="39">
        <v>2</v>
      </c>
      <c r="Q16" s="40">
        <v>1</v>
      </c>
      <c r="R16" s="41">
        <v>7</v>
      </c>
      <c r="S16" s="42">
        <v>100</v>
      </c>
      <c r="T16" s="43" t="s">
        <v>169</v>
      </c>
      <c r="U16" s="44">
        <v>600</v>
      </c>
      <c r="V16" s="45">
        <v>12.5</v>
      </c>
      <c r="W16" s="39">
        <v>0</v>
      </c>
      <c r="X16" s="40">
        <v>0</v>
      </c>
      <c r="Y16" s="41">
        <v>0</v>
      </c>
      <c r="Z16" s="42" t="s">
        <v>169</v>
      </c>
      <c r="AA16" s="43" t="s">
        <v>169</v>
      </c>
      <c r="AB16" s="44" t="s">
        <v>169</v>
      </c>
      <c r="AC16" s="45">
        <v>0</v>
      </c>
      <c r="AD16" s="38" t="s">
        <v>61</v>
      </c>
      <c r="AE16" s="39">
        <v>0</v>
      </c>
      <c r="AF16" s="40">
        <v>0</v>
      </c>
      <c r="AG16" s="41">
        <v>0</v>
      </c>
      <c r="AH16" s="42" t="s">
        <v>169</v>
      </c>
      <c r="AI16" s="43" t="s">
        <v>169</v>
      </c>
      <c r="AJ16" s="44" t="s">
        <v>169</v>
      </c>
      <c r="AK16" s="45">
        <v>0</v>
      </c>
      <c r="AL16" s="39">
        <v>0</v>
      </c>
      <c r="AM16" s="40">
        <v>0</v>
      </c>
      <c r="AN16" s="41">
        <v>0</v>
      </c>
      <c r="AO16" s="42" t="s">
        <v>169</v>
      </c>
      <c r="AP16" s="43" t="s">
        <v>169</v>
      </c>
      <c r="AQ16" s="44" t="s">
        <v>169</v>
      </c>
      <c r="AR16" s="45">
        <v>0</v>
      </c>
      <c r="AS16" s="39">
        <v>0</v>
      </c>
      <c r="AT16" s="40">
        <v>0</v>
      </c>
      <c r="AU16" s="41">
        <v>0</v>
      </c>
      <c r="AV16" s="42" t="s">
        <v>169</v>
      </c>
      <c r="AW16" s="43" t="s">
        <v>169</v>
      </c>
      <c r="AX16" s="44" t="s">
        <v>169</v>
      </c>
      <c r="AY16" s="45">
        <v>0</v>
      </c>
      <c r="AZ16" s="39">
        <v>0</v>
      </c>
      <c r="BA16" s="40">
        <v>0</v>
      </c>
      <c r="BB16" s="41">
        <v>0</v>
      </c>
      <c r="BC16" s="42" t="s">
        <v>169</v>
      </c>
      <c r="BD16" s="43" t="s">
        <v>169</v>
      </c>
      <c r="BE16" s="44" t="s">
        <v>169</v>
      </c>
      <c r="BF16" s="45">
        <v>0</v>
      </c>
      <c r="BG16" s="38" t="s">
        <v>61</v>
      </c>
      <c r="BH16" s="39">
        <v>0</v>
      </c>
      <c r="BI16" s="40">
        <v>0</v>
      </c>
      <c r="BJ16" s="41">
        <v>0</v>
      </c>
      <c r="BK16" s="42">
        <v>-100</v>
      </c>
      <c r="BL16" s="43" t="s">
        <v>169</v>
      </c>
      <c r="BM16" s="44">
        <v>-100</v>
      </c>
      <c r="BN16" s="45">
        <v>0</v>
      </c>
      <c r="BO16" s="39">
        <v>0</v>
      </c>
      <c r="BP16" s="40">
        <v>0</v>
      </c>
      <c r="BQ16" s="41">
        <v>0</v>
      </c>
      <c r="BR16" s="42">
        <v>-100</v>
      </c>
      <c r="BS16" s="43" t="s">
        <v>169</v>
      </c>
      <c r="BT16" s="44">
        <v>-100</v>
      </c>
      <c r="BU16" s="45">
        <v>0</v>
      </c>
      <c r="BV16" s="39">
        <v>1</v>
      </c>
      <c r="BW16" s="40">
        <v>0</v>
      </c>
      <c r="BX16" s="41">
        <v>1</v>
      </c>
      <c r="BY16" s="42" t="s">
        <v>169</v>
      </c>
      <c r="BZ16" s="43">
        <v>-100</v>
      </c>
      <c r="CA16" s="44">
        <v>0</v>
      </c>
      <c r="CB16" s="45">
        <v>0</v>
      </c>
      <c r="CC16" s="39">
        <v>0</v>
      </c>
      <c r="CD16" s="40">
        <v>0</v>
      </c>
      <c r="CE16" s="41">
        <v>0</v>
      </c>
      <c r="CF16" s="42" t="s">
        <v>169</v>
      </c>
      <c r="CG16" s="43" t="s">
        <v>169</v>
      </c>
      <c r="CH16" s="44" t="s">
        <v>169</v>
      </c>
      <c r="CI16" s="45">
        <v>0</v>
      </c>
      <c r="CJ16" s="38" t="s">
        <v>61</v>
      </c>
      <c r="CK16" s="39">
        <v>0</v>
      </c>
      <c r="CL16" s="40">
        <v>0</v>
      </c>
      <c r="CM16" s="41">
        <v>0</v>
      </c>
      <c r="CN16" s="42" t="s">
        <v>169</v>
      </c>
      <c r="CO16" s="43" t="s">
        <v>169</v>
      </c>
      <c r="CP16" s="44" t="s">
        <v>169</v>
      </c>
      <c r="CQ16" s="68">
        <v>0</v>
      </c>
      <c r="CR16" s="39">
        <v>0</v>
      </c>
      <c r="CS16" s="40">
        <v>0</v>
      </c>
      <c r="CT16" s="40">
        <v>1</v>
      </c>
      <c r="CU16" s="41">
        <v>3</v>
      </c>
      <c r="CV16" s="39">
        <v>4</v>
      </c>
      <c r="CW16" s="40">
        <v>1</v>
      </c>
      <c r="CX16" s="41">
        <v>9</v>
      </c>
      <c r="CY16" s="42">
        <v>33.299999999999997</v>
      </c>
      <c r="CZ16" s="43">
        <v>-50</v>
      </c>
      <c r="DA16" s="44">
        <v>200</v>
      </c>
      <c r="DB16" s="45">
        <v>10</v>
      </c>
      <c r="DC16" s="39">
        <v>0</v>
      </c>
      <c r="DD16" s="40">
        <v>0</v>
      </c>
      <c r="DE16" s="41">
        <v>0</v>
      </c>
      <c r="DF16" s="42" t="s">
        <v>169</v>
      </c>
      <c r="DG16" s="43" t="s">
        <v>169</v>
      </c>
      <c r="DH16" s="44" t="s">
        <v>169</v>
      </c>
      <c r="DI16" s="45">
        <v>0</v>
      </c>
    </row>
    <row r="17" spans="1:113" ht="22.15" customHeight="1">
      <c r="A17" s="38" t="s">
        <v>62</v>
      </c>
      <c r="B17" s="39">
        <v>96</v>
      </c>
      <c r="C17" s="40">
        <v>15</v>
      </c>
      <c r="D17" s="41">
        <v>135</v>
      </c>
      <c r="E17" s="42">
        <v>14.3</v>
      </c>
      <c r="F17" s="43">
        <v>-11.8</v>
      </c>
      <c r="G17" s="44">
        <v>9.8000000000000007</v>
      </c>
      <c r="H17" s="45">
        <v>10</v>
      </c>
      <c r="I17" s="39">
        <v>74</v>
      </c>
      <c r="J17" s="40">
        <v>14</v>
      </c>
      <c r="K17" s="41">
        <v>106</v>
      </c>
      <c r="L17" s="42">
        <v>13.8</v>
      </c>
      <c r="M17" s="43">
        <v>-6.7</v>
      </c>
      <c r="N17" s="44">
        <v>2.9</v>
      </c>
      <c r="O17" s="45">
        <v>11.7</v>
      </c>
      <c r="P17" s="39">
        <v>10</v>
      </c>
      <c r="Q17" s="40">
        <v>2</v>
      </c>
      <c r="R17" s="41">
        <v>12</v>
      </c>
      <c r="S17" s="42">
        <v>42.9</v>
      </c>
      <c r="T17" s="43">
        <v>-60</v>
      </c>
      <c r="U17" s="44">
        <v>33.299999999999997</v>
      </c>
      <c r="V17" s="45">
        <v>14.3</v>
      </c>
      <c r="W17" s="39">
        <v>2</v>
      </c>
      <c r="X17" s="40">
        <v>0</v>
      </c>
      <c r="Y17" s="41">
        <v>2</v>
      </c>
      <c r="Z17" s="42">
        <v>-81.8</v>
      </c>
      <c r="AA17" s="43" t="s">
        <v>169</v>
      </c>
      <c r="AB17" s="44">
        <v>-85.7</v>
      </c>
      <c r="AC17" s="45">
        <v>0</v>
      </c>
      <c r="AD17" s="38" t="s">
        <v>62</v>
      </c>
      <c r="AE17" s="39">
        <v>5</v>
      </c>
      <c r="AF17" s="40">
        <v>0</v>
      </c>
      <c r="AG17" s="41">
        <v>13</v>
      </c>
      <c r="AH17" s="42">
        <v>150</v>
      </c>
      <c r="AI17" s="43" t="s">
        <v>169</v>
      </c>
      <c r="AJ17" s="44">
        <v>550</v>
      </c>
      <c r="AK17" s="45">
        <v>0</v>
      </c>
      <c r="AL17" s="39">
        <v>2</v>
      </c>
      <c r="AM17" s="40">
        <v>0</v>
      </c>
      <c r="AN17" s="41">
        <v>3</v>
      </c>
      <c r="AO17" s="42">
        <v>0</v>
      </c>
      <c r="AP17" s="43" t="s">
        <v>169</v>
      </c>
      <c r="AQ17" s="44">
        <v>0</v>
      </c>
      <c r="AR17" s="45">
        <v>0</v>
      </c>
      <c r="AS17" s="39">
        <v>4</v>
      </c>
      <c r="AT17" s="40">
        <v>0</v>
      </c>
      <c r="AU17" s="41">
        <v>10</v>
      </c>
      <c r="AV17" s="42">
        <v>0</v>
      </c>
      <c r="AW17" s="43" t="s">
        <v>169</v>
      </c>
      <c r="AX17" s="44">
        <v>0</v>
      </c>
      <c r="AY17" s="45">
        <v>0</v>
      </c>
      <c r="AZ17" s="39">
        <v>0</v>
      </c>
      <c r="BA17" s="40">
        <v>0</v>
      </c>
      <c r="BB17" s="41">
        <v>0</v>
      </c>
      <c r="BC17" s="42" t="s">
        <v>169</v>
      </c>
      <c r="BD17" s="43" t="s">
        <v>169</v>
      </c>
      <c r="BE17" s="44" t="s">
        <v>169</v>
      </c>
      <c r="BF17" s="45">
        <v>0</v>
      </c>
      <c r="BG17" s="38" t="s">
        <v>62</v>
      </c>
      <c r="BH17" s="39">
        <v>8</v>
      </c>
      <c r="BI17" s="40">
        <v>1</v>
      </c>
      <c r="BJ17" s="41">
        <v>7</v>
      </c>
      <c r="BK17" s="42">
        <v>166.7</v>
      </c>
      <c r="BL17" s="43" t="s">
        <v>169</v>
      </c>
      <c r="BM17" s="44">
        <v>250</v>
      </c>
      <c r="BN17" s="45">
        <v>12.5</v>
      </c>
      <c r="BO17" s="39">
        <v>0</v>
      </c>
      <c r="BP17" s="40">
        <v>0</v>
      </c>
      <c r="BQ17" s="41">
        <v>0</v>
      </c>
      <c r="BR17" s="42">
        <v>-100</v>
      </c>
      <c r="BS17" s="43" t="s">
        <v>169</v>
      </c>
      <c r="BT17" s="44">
        <v>-100</v>
      </c>
      <c r="BU17" s="45">
        <v>0</v>
      </c>
      <c r="BV17" s="39">
        <v>2</v>
      </c>
      <c r="BW17" s="40">
        <v>0</v>
      </c>
      <c r="BX17" s="41">
        <v>2</v>
      </c>
      <c r="BY17" s="42">
        <v>0</v>
      </c>
      <c r="BZ17" s="43" t="s">
        <v>169</v>
      </c>
      <c r="CA17" s="44">
        <v>0</v>
      </c>
      <c r="CB17" s="45">
        <v>0</v>
      </c>
      <c r="CC17" s="39">
        <v>0</v>
      </c>
      <c r="CD17" s="40">
        <v>0</v>
      </c>
      <c r="CE17" s="41">
        <v>0</v>
      </c>
      <c r="CF17" s="42" t="s">
        <v>169</v>
      </c>
      <c r="CG17" s="43" t="s">
        <v>169</v>
      </c>
      <c r="CH17" s="44" t="s">
        <v>169</v>
      </c>
      <c r="CI17" s="45">
        <v>0</v>
      </c>
      <c r="CJ17" s="38" t="s">
        <v>62</v>
      </c>
      <c r="CK17" s="39">
        <v>9</v>
      </c>
      <c r="CL17" s="40">
        <v>4</v>
      </c>
      <c r="CM17" s="41">
        <v>13</v>
      </c>
      <c r="CN17" s="42">
        <v>28.6</v>
      </c>
      <c r="CO17" s="43">
        <v>0</v>
      </c>
      <c r="CP17" s="44">
        <v>30</v>
      </c>
      <c r="CQ17" s="68">
        <v>23.5</v>
      </c>
      <c r="CR17" s="39">
        <v>6</v>
      </c>
      <c r="CS17" s="40">
        <v>19</v>
      </c>
      <c r="CT17" s="40">
        <v>9</v>
      </c>
      <c r="CU17" s="41">
        <v>45</v>
      </c>
      <c r="CV17" s="39">
        <v>84</v>
      </c>
      <c r="CW17" s="40">
        <v>13</v>
      </c>
      <c r="CX17" s="41">
        <v>123</v>
      </c>
      <c r="CY17" s="42">
        <v>20</v>
      </c>
      <c r="CZ17" s="43">
        <v>-18.8</v>
      </c>
      <c r="DA17" s="44">
        <v>13.9</v>
      </c>
      <c r="DB17" s="45">
        <v>9.6</v>
      </c>
      <c r="DC17" s="39">
        <v>4</v>
      </c>
      <c r="DD17" s="40">
        <v>0</v>
      </c>
      <c r="DE17" s="41">
        <v>6</v>
      </c>
      <c r="DF17" s="42">
        <v>-66.7</v>
      </c>
      <c r="DG17" s="43">
        <v>-100</v>
      </c>
      <c r="DH17" s="44">
        <v>-53.8</v>
      </c>
      <c r="DI17" s="45">
        <v>0</v>
      </c>
    </row>
    <row r="18" spans="1:113" ht="22.15" customHeight="1">
      <c r="A18" s="38" t="s">
        <v>63</v>
      </c>
      <c r="B18" s="39">
        <v>4</v>
      </c>
      <c r="C18" s="40">
        <v>0</v>
      </c>
      <c r="D18" s="41">
        <v>5</v>
      </c>
      <c r="E18" s="42" t="s">
        <v>169</v>
      </c>
      <c r="F18" s="43" t="s">
        <v>169</v>
      </c>
      <c r="G18" s="44">
        <v>25</v>
      </c>
      <c r="H18" s="45">
        <v>0</v>
      </c>
      <c r="I18" s="39">
        <v>4</v>
      </c>
      <c r="J18" s="40">
        <v>0</v>
      </c>
      <c r="K18" s="41">
        <v>5</v>
      </c>
      <c r="L18" s="42" t="s">
        <v>169</v>
      </c>
      <c r="M18" s="43" t="s">
        <v>169</v>
      </c>
      <c r="N18" s="44">
        <v>25</v>
      </c>
      <c r="O18" s="45">
        <v>0</v>
      </c>
      <c r="P18" s="39">
        <v>2</v>
      </c>
      <c r="Q18" s="40">
        <v>0</v>
      </c>
      <c r="R18" s="41">
        <v>3</v>
      </c>
      <c r="S18" s="42">
        <v>100</v>
      </c>
      <c r="T18" s="43" t="s">
        <v>169</v>
      </c>
      <c r="U18" s="44">
        <v>200</v>
      </c>
      <c r="V18" s="45">
        <v>0</v>
      </c>
      <c r="W18" s="39">
        <v>0</v>
      </c>
      <c r="X18" s="40">
        <v>0</v>
      </c>
      <c r="Y18" s="41">
        <v>0</v>
      </c>
      <c r="Z18" s="42" t="s">
        <v>169</v>
      </c>
      <c r="AA18" s="43" t="s">
        <v>169</v>
      </c>
      <c r="AB18" s="44" t="s">
        <v>169</v>
      </c>
      <c r="AC18" s="45">
        <v>0</v>
      </c>
      <c r="AD18" s="38" t="s">
        <v>63</v>
      </c>
      <c r="AE18" s="39">
        <v>0</v>
      </c>
      <c r="AF18" s="40">
        <v>0</v>
      </c>
      <c r="AG18" s="41">
        <v>0</v>
      </c>
      <c r="AH18" s="42" t="s">
        <v>169</v>
      </c>
      <c r="AI18" s="43" t="s">
        <v>169</v>
      </c>
      <c r="AJ18" s="44" t="s">
        <v>169</v>
      </c>
      <c r="AK18" s="45">
        <v>0</v>
      </c>
      <c r="AL18" s="39">
        <v>0</v>
      </c>
      <c r="AM18" s="40">
        <v>0</v>
      </c>
      <c r="AN18" s="41">
        <v>0</v>
      </c>
      <c r="AO18" s="42" t="s">
        <v>169</v>
      </c>
      <c r="AP18" s="43" t="s">
        <v>169</v>
      </c>
      <c r="AQ18" s="44" t="s">
        <v>169</v>
      </c>
      <c r="AR18" s="45">
        <v>0</v>
      </c>
      <c r="AS18" s="39">
        <v>0</v>
      </c>
      <c r="AT18" s="40">
        <v>0</v>
      </c>
      <c r="AU18" s="41">
        <v>0</v>
      </c>
      <c r="AV18" s="42" t="s">
        <v>169</v>
      </c>
      <c r="AW18" s="43" t="s">
        <v>169</v>
      </c>
      <c r="AX18" s="44" t="s">
        <v>169</v>
      </c>
      <c r="AY18" s="45">
        <v>0</v>
      </c>
      <c r="AZ18" s="39">
        <v>0</v>
      </c>
      <c r="BA18" s="40">
        <v>0</v>
      </c>
      <c r="BB18" s="41">
        <v>0</v>
      </c>
      <c r="BC18" s="42" t="s">
        <v>169</v>
      </c>
      <c r="BD18" s="43" t="s">
        <v>169</v>
      </c>
      <c r="BE18" s="44" t="s">
        <v>169</v>
      </c>
      <c r="BF18" s="45">
        <v>0</v>
      </c>
      <c r="BG18" s="38" t="s">
        <v>63</v>
      </c>
      <c r="BH18" s="39">
        <v>0</v>
      </c>
      <c r="BI18" s="40">
        <v>0</v>
      </c>
      <c r="BJ18" s="41">
        <v>0</v>
      </c>
      <c r="BK18" s="42" t="s">
        <v>169</v>
      </c>
      <c r="BL18" s="43" t="s">
        <v>169</v>
      </c>
      <c r="BM18" s="44" t="s">
        <v>169</v>
      </c>
      <c r="BN18" s="45">
        <v>0</v>
      </c>
      <c r="BO18" s="39">
        <v>0</v>
      </c>
      <c r="BP18" s="40">
        <v>0</v>
      </c>
      <c r="BQ18" s="41">
        <v>0</v>
      </c>
      <c r="BR18" s="42" t="s">
        <v>169</v>
      </c>
      <c r="BS18" s="43" t="s">
        <v>169</v>
      </c>
      <c r="BT18" s="44" t="s">
        <v>169</v>
      </c>
      <c r="BU18" s="45">
        <v>0</v>
      </c>
      <c r="BV18" s="39">
        <v>0</v>
      </c>
      <c r="BW18" s="40">
        <v>0</v>
      </c>
      <c r="BX18" s="41">
        <v>0</v>
      </c>
      <c r="BY18" s="42" t="s">
        <v>169</v>
      </c>
      <c r="BZ18" s="43" t="s">
        <v>169</v>
      </c>
      <c r="CA18" s="44" t="s">
        <v>169</v>
      </c>
      <c r="CB18" s="45">
        <v>0</v>
      </c>
      <c r="CC18" s="39">
        <v>0</v>
      </c>
      <c r="CD18" s="40">
        <v>0</v>
      </c>
      <c r="CE18" s="41">
        <v>0</v>
      </c>
      <c r="CF18" s="42" t="s">
        <v>169</v>
      </c>
      <c r="CG18" s="43" t="s">
        <v>169</v>
      </c>
      <c r="CH18" s="44" t="s">
        <v>169</v>
      </c>
      <c r="CI18" s="45">
        <v>0</v>
      </c>
      <c r="CJ18" s="38" t="s">
        <v>63</v>
      </c>
      <c r="CK18" s="39">
        <v>0</v>
      </c>
      <c r="CL18" s="40">
        <v>0</v>
      </c>
      <c r="CM18" s="41">
        <v>0</v>
      </c>
      <c r="CN18" s="42" t="s">
        <v>169</v>
      </c>
      <c r="CO18" s="43" t="s">
        <v>169</v>
      </c>
      <c r="CP18" s="44" t="s">
        <v>169</v>
      </c>
      <c r="CQ18" s="68">
        <v>0</v>
      </c>
      <c r="CR18" s="39">
        <v>0</v>
      </c>
      <c r="CS18" s="40">
        <v>0</v>
      </c>
      <c r="CT18" s="40">
        <v>1</v>
      </c>
      <c r="CU18" s="41">
        <v>3</v>
      </c>
      <c r="CV18" s="39">
        <v>4</v>
      </c>
      <c r="CW18" s="40">
        <v>0</v>
      </c>
      <c r="CX18" s="41">
        <v>5</v>
      </c>
      <c r="CY18" s="42" t="s">
        <v>169</v>
      </c>
      <c r="CZ18" s="43" t="s">
        <v>169</v>
      </c>
      <c r="DA18" s="44">
        <v>25</v>
      </c>
      <c r="DB18" s="45">
        <v>0</v>
      </c>
      <c r="DC18" s="39">
        <v>0</v>
      </c>
      <c r="DD18" s="40">
        <v>0</v>
      </c>
      <c r="DE18" s="41">
        <v>0</v>
      </c>
      <c r="DF18" s="42" t="s">
        <v>169</v>
      </c>
      <c r="DG18" s="43" t="s">
        <v>169</v>
      </c>
      <c r="DH18" s="44" t="s">
        <v>169</v>
      </c>
      <c r="DI18" s="45">
        <v>0</v>
      </c>
    </row>
    <row r="19" spans="1:113" ht="22.15" customHeight="1">
      <c r="A19" s="38" t="s">
        <v>64</v>
      </c>
      <c r="B19" s="39">
        <v>55</v>
      </c>
      <c r="C19" s="40">
        <v>4</v>
      </c>
      <c r="D19" s="41">
        <v>76</v>
      </c>
      <c r="E19" s="42">
        <v>-21.4</v>
      </c>
      <c r="F19" s="43" t="s">
        <v>169</v>
      </c>
      <c r="G19" s="44">
        <v>-26.9</v>
      </c>
      <c r="H19" s="45">
        <v>5</v>
      </c>
      <c r="I19" s="39">
        <v>46</v>
      </c>
      <c r="J19" s="40">
        <v>3</v>
      </c>
      <c r="K19" s="41">
        <v>67</v>
      </c>
      <c r="L19" s="42">
        <v>-19.3</v>
      </c>
      <c r="M19" s="43" t="s">
        <v>169</v>
      </c>
      <c r="N19" s="44">
        <v>-23</v>
      </c>
      <c r="O19" s="45">
        <v>4.3</v>
      </c>
      <c r="P19" s="39">
        <v>7</v>
      </c>
      <c r="Q19" s="40">
        <v>1</v>
      </c>
      <c r="R19" s="41">
        <v>6</v>
      </c>
      <c r="S19" s="42">
        <v>16.7</v>
      </c>
      <c r="T19" s="43" t="s">
        <v>169</v>
      </c>
      <c r="U19" s="44">
        <v>-33.299999999999997</v>
      </c>
      <c r="V19" s="45">
        <v>14.3</v>
      </c>
      <c r="W19" s="39">
        <v>2</v>
      </c>
      <c r="X19" s="40">
        <v>0</v>
      </c>
      <c r="Y19" s="41">
        <v>3</v>
      </c>
      <c r="Z19" s="42" t="s">
        <v>169</v>
      </c>
      <c r="AA19" s="43" t="s">
        <v>169</v>
      </c>
      <c r="AB19" s="44" t="s">
        <v>169</v>
      </c>
      <c r="AC19" s="45">
        <v>0</v>
      </c>
      <c r="AD19" s="38" t="s">
        <v>64</v>
      </c>
      <c r="AE19" s="39">
        <v>2</v>
      </c>
      <c r="AF19" s="40">
        <v>0</v>
      </c>
      <c r="AG19" s="41">
        <v>2</v>
      </c>
      <c r="AH19" s="42" t="s">
        <v>169</v>
      </c>
      <c r="AI19" s="43" t="s">
        <v>169</v>
      </c>
      <c r="AJ19" s="44" t="s">
        <v>169</v>
      </c>
      <c r="AK19" s="45">
        <v>0</v>
      </c>
      <c r="AL19" s="39">
        <v>1</v>
      </c>
      <c r="AM19" s="40">
        <v>0</v>
      </c>
      <c r="AN19" s="41">
        <v>1</v>
      </c>
      <c r="AO19" s="42" t="s">
        <v>169</v>
      </c>
      <c r="AP19" s="43" t="s">
        <v>169</v>
      </c>
      <c r="AQ19" s="44" t="s">
        <v>169</v>
      </c>
      <c r="AR19" s="45">
        <v>0</v>
      </c>
      <c r="AS19" s="39">
        <v>1</v>
      </c>
      <c r="AT19" s="40">
        <v>0</v>
      </c>
      <c r="AU19" s="41">
        <v>1</v>
      </c>
      <c r="AV19" s="42">
        <v>0</v>
      </c>
      <c r="AW19" s="43" t="s">
        <v>169</v>
      </c>
      <c r="AX19" s="44">
        <v>0</v>
      </c>
      <c r="AY19" s="45">
        <v>0</v>
      </c>
      <c r="AZ19" s="39">
        <v>0</v>
      </c>
      <c r="BA19" s="40">
        <v>0</v>
      </c>
      <c r="BB19" s="41">
        <v>0</v>
      </c>
      <c r="BC19" s="42" t="s">
        <v>169</v>
      </c>
      <c r="BD19" s="43" t="s">
        <v>169</v>
      </c>
      <c r="BE19" s="44" t="s">
        <v>169</v>
      </c>
      <c r="BF19" s="45">
        <v>0</v>
      </c>
      <c r="BG19" s="38" t="s">
        <v>64</v>
      </c>
      <c r="BH19" s="39">
        <v>3</v>
      </c>
      <c r="BI19" s="40">
        <v>1</v>
      </c>
      <c r="BJ19" s="41">
        <v>2</v>
      </c>
      <c r="BK19" s="42">
        <v>-50</v>
      </c>
      <c r="BL19" s="43">
        <v>0</v>
      </c>
      <c r="BM19" s="44">
        <v>-80</v>
      </c>
      <c r="BN19" s="45">
        <v>33.299999999999997</v>
      </c>
      <c r="BO19" s="39">
        <v>1</v>
      </c>
      <c r="BP19" s="40">
        <v>1</v>
      </c>
      <c r="BQ19" s="41">
        <v>0</v>
      </c>
      <c r="BR19" s="42">
        <v>-50</v>
      </c>
      <c r="BS19" s="43">
        <v>0</v>
      </c>
      <c r="BT19" s="44">
        <v>-100</v>
      </c>
      <c r="BU19" s="45">
        <v>100</v>
      </c>
      <c r="BV19" s="39">
        <v>2</v>
      </c>
      <c r="BW19" s="40">
        <v>0</v>
      </c>
      <c r="BX19" s="41">
        <v>2</v>
      </c>
      <c r="BY19" s="42">
        <v>-60</v>
      </c>
      <c r="BZ19" s="43">
        <v>-100</v>
      </c>
      <c r="CA19" s="44">
        <v>-60</v>
      </c>
      <c r="CB19" s="45">
        <v>0</v>
      </c>
      <c r="CC19" s="39">
        <v>0</v>
      </c>
      <c r="CD19" s="40">
        <v>0</v>
      </c>
      <c r="CE19" s="41">
        <v>0</v>
      </c>
      <c r="CF19" s="42" t="s">
        <v>169</v>
      </c>
      <c r="CG19" s="43" t="s">
        <v>169</v>
      </c>
      <c r="CH19" s="44" t="s">
        <v>169</v>
      </c>
      <c r="CI19" s="45">
        <v>0</v>
      </c>
      <c r="CJ19" s="38" t="s">
        <v>64</v>
      </c>
      <c r="CK19" s="39">
        <v>3</v>
      </c>
      <c r="CL19" s="40">
        <v>0</v>
      </c>
      <c r="CM19" s="41">
        <v>6</v>
      </c>
      <c r="CN19" s="42">
        <v>-40</v>
      </c>
      <c r="CO19" s="43" t="s">
        <v>169</v>
      </c>
      <c r="CP19" s="44">
        <v>-45.5</v>
      </c>
      <c r="CQ19" s="68">
        <v>0</v>
      </c>
      <c r="CR19" s="39">
        <v>5</v>
      </c>
      <c r="CS19" s="40">
        <v>15</v>
      </c>
      <c r="CT19" s="40">
        <v>4</v>
      </c>
      <c r="CU19" s="41">
        <v>28</v>
      </c>
      <c r="CV19" s="39">
        <v>51</v>
      </c>
      <c r="CW19" s="40">
        <v>4</v>
      </c>
      <c r="CX19" s="41">
        <v>71</v>
      </c>
      <c r="CY19" s="42">
        <v>-22.7</v>
      </c>
      <c r="CZ19" s="43" t="s">
        <v>169</v>
      </c>
      <c r="DA19" s="44">
        <v>-28.3</v>
      </c>
      <c r="DB19" s="45">
        <v>5.3</v>
      </c>
      <c r="DC19" s="39">
        <v>3</v>
      </c>
      <c r="DD19" s="40">
        <v>0</v>
      </c>
      <c r="DE19" s="41">
        <v>4</v>
      </c>
      <c r="DF19" s="42" t="s">
        <v>169</v>
      </c>
      <c r="DG19" s="43" t="s">
        <v>169</v>
      </c>
      <c r="DH19" s="44" t="s">
        <v>169</v>
      </c>
      <c r="DI19" s="45">
        <v>0</v>
      </c>
    </row>
    <row r="20" spans="1:113" ht="22.15" customHeight="1">
      <c r="A20" s="38" t="s">
        <v>65</v>
      </c>
      <c r="B20" s="39">
        <v>14</v>
      </c>
      <c r="C20" s="40">
        <v>1</v>
      </c>
      <c r="D20" s="41">
        <v>16</v>
      </c>
      <c r="E20" s="42">
        <v>-22.2</v>
      </c>
      <c r="F20" s="43">
        <v>-75</v>
      </c>
      <c r="G20" s="44">
        <v>-36</v>
      </c>
      <c r="H20" s="45">
        <v>5.9</v>
      </c>
      <c r="I20" s="39">
        <v>9</v>
      </c>
      <c r="J20" s="40">
        <v>1</v>
      </c>
      <c r="K20" s="41">
        <v>10</v>
      </c>
      <c r="L20" s="42">
        <v>-18.2</v>
      </c>
      <c r="M20" s="43">
        <v>-50</v>
      </c>
      <c r="N20" s="44">
        <v>-37.5</v>
      </c>
      <c r="O20" s="45">
        <v>9.1</v>
      </c>
      <c r="P20" s="39">
        <v>1</v>
      </c>
      <c r="Q20" s="40">
        <v>0</v>
      </c>
      <c r="R20" s="41">
        <v>2</v>
      </c>
      <c r="S20" s="42" t="s">
        <v>169</v>
      </c>
      <c r="T20" s="43">
        <v>-100</v>
      </c>
      <c r="U20" s="44" t="s">
        <v>169</v>
      </c>
      <c r="V20" s="45">
        <v>0</v>
      </c>
      <c r="W20" s="39">
        <v>3</v>
      </c>
      <c r="X20" s="40">
        <v>0</v>
      </c>
      <c r="Y20" s="41">
        <v>3</v>
      </c>
      <c r="Z20" s="42" t="s">
        <v>169</v>
      </c>
      <c r="AA20" s="43">
        <v>-100</v>
      </c>
      <c r="AB20" s="44">
        <v>50</v>
      </c>
      <c r="AC20" s="45">
        <v>0</v>
      </c>
      <c r="AD20" s="38" t="s">
        <v>65</v>
      </c>
      <c r="AE20" s="39">
        <v>1</v>
      </c>
      <c r="AF20" s="40">
        <v>0</v>
      </c>
      <c r="AG20" s="41">
        <v>2</v>
      </c>
      <c r="AH20" s="42" t="s">
        <v>169</v>
      </c>
      <c r="AI20" s="43" t="s">
        <v>169</v>
      </c>
      <c r="AJ20" s="44">
        <v>-33.299999999999997</v>
      </c>
      <c r="AK20" s="45">
        <v>0</v>
      </c>
      <c r="AL20" s="39">
        <v>0</v>
      </c>
      <c r="AM20" s="40">
        <v>0</v>
      </c>
      <c r="AN20" s="41">
        <v>0</v>
      </c>
      <c r="AO20" s="42">
        <v>-100</v>
      </c>
      <c r="AP20" s="43" t="s">
        <v>169</v>
      </c>
      <c r="AQ20" s="44">
        <v>-100</v>
      </c>
      <c r="AR20" s="45">
        <v>0</v>
      </c>
      <c r="AS20" s="39">
        <v>0</v>
      </c>
      <c r="AT20" s="40">
        <v>0</v>
      </c>
      <c r="AU20" s="41">
        <v>0</v>
      </c>
      <c r="AV20" s="42">
        <v>-100</v>
      </c>
      <c r="AW20" s="43" t="s">
        <v>169</v>
      </c>
      <c r="AX20" s="44">
        <v>-100</v>
      </c>
      <c r="AY20" s="45">
        <v>0</v>
      </c>
      <c r="AZ20" s="39">
        <v>0</v>
      </c>
      <c r="BA20" s="40">
        <v>0</v>
      </c>
      <c r="BB20" s="41">
        <v>0</v>
      </c>
      <c r="BC20" s="42" t="s">
        <v>169</v>
      </c>
      <c r="BD20" s="43" t="s">
        <v>169</v>
      </c>
      <c r="BE20" s="44" t="s">
        <v>169</v>
      </c>
      <c r="BF20" s="45">
        <v>0</v>
      </c>
      <c r="BG20" s="38" t="s">
        <v>65</v>
      </c>
      <c r="BH20" s="39">
        <v>0</v>
      </c>
      <c r="BI20" s="40">
        <v>0</v>
      </c>
      <c r="BJ20" s="41">
        <v>0</v>
      </c>
      <c r="BK20" s="42">
        <v>-100</v>
      </c>
      <c r="BL20" s="43">
        <v>-100</v>
      </c>
      <c r="BM20" s="44">
        <v>-100</v>
      </c>
      <c r="BN20" s="45">
        <v>0</v>
      </c>
      <c r="BO20" s="39">
        <v>0</v>
      </c>
      <c r="BP20" s="40">
        <v>0</v>
      </c>
      <c r="BQ20" s="41">
        <v>0</v>
      </c>
      <c r="BR20" s="42" t="s">
        <v>169</v>
      </c>
      <c r="BS20" s="43" t="s">
        <v>169</v>
      </c>
      <c r="BT20" s="44" t="s">
        <v>169</v>
      </c>
      <c r="BU20" s="45">
        <v>0</v>
      </c>
      <c r="BV20" s="39">
        <v>0</v>
      </c>
      <c r="BW20" s="40">
        <v>0</v>
      </c>
      <c r="BX20" s="41">
        <v>0</v>
      </c>
      <c r="BY20" s="42" t="s">
        <v>169</v>
      </c>
      <c r="BZ20" s="43" t="s">
        <v>169</v>
      </c>
      <c r="CA20" s="44" t="s">
        <v>169</v>
      </c>
      <c r="CB20" s="45">
        <v>0</v>
      </c>
      <c r="CC20" s="39">
        <v>0</v>
      </c>
      <c r="CD20" s="40">
        <v>0</v>
      </c>
      <c r="CE20" s="41">
        <v>0</v>
      </c>
      <c r="CF20" s="42" t="s">
        <v>169</v>
      </c>
      <c r="CG20" s="43" t="s">
        <v>169</v>
      </c>
      <c r="CH20" s="44" t="s">
        <v>169</v>
      </c>
      <c r="CI20" s="45">
        <v>0</v>
      </c>
      <c r="CJ20" s="38" t="s">
        <v>65</v>
      </c>
      <c r="CK20" s="39">
        <v>1</v>
      </c>
      <c r="CL20" s="40">
        <v>0</v>
      </c>
      <c r="CM20" s="41">
        <v>1</v>
      </c>
      <c r="CN20" s="42">
        <v>0</v>
      </c>
      <c r="CO20" s="43" t="s">
        <v>169</v>
      </c>
      <c r="CP20" s="44">
        <v>0</v>
      </c>
      <c r="CQ20" s="68">
        <v>0</v>
      </c>
      <c r="CR20" s="39">
        <v>1</v>
      </c>
      <c r="CS20" s="40">
        <v>3</v>
      </c>
      <c r="CT20" s="40">
        <v>0</v>
      </c>
      <c r="CU20" s="41">
        <v>8</v>
      </c>
      <c r="CV20" s="39">
        <v>10</v>
      </c>
      <c r="CW20" s="40">
        <v>1</v>
      </c>
      <c r="CX20" s="41">
        <v>11</v>
      </c>
      <c r="CY20" s="42">
        <v>-28.6</v>
      </c>
      <c r="CZ20" s="43">
        <v>-75</v>
      </c>
      <c r="DA20" s="44">
        <v>-35.299999999999997</v>
      </c>
      <c r="DB20" s="45">
        <v>8.3000000000000007</v>
      </c>
      <c r="DC20" s="39">
        <v>3</v>
      </c>
      <c r="DD20" s="40">
        <v>0</v>
      </c>
      <c r="DE20" s="41">
        <v>4</v>
      </c>
      <c r="DF20" s="42" t="s">
        <v>169</v>
      </c>
      <c r="DG20" s="43" t="s">
        <v>169</v>
      </c>
      <c r="DH20" s="44">
        <v>-42.9</v>
      </c>
      <c r="DI20" s="45">
        <v>0</v>
      </c>
    </row>
    <row r="21" spans="1:113" ht="22.15" customHeight="1">
      <c r="A21" s="38" t="s">
        <v>66</v>
      </c>
      <c r="B21" s="39">
        <v>26</v>
      </c>
      <c r="C21" s="40">
        <v>1</v>
      </c>
      <c r="D21" s="41">
        <v>43</v>
      </c>
      <c r="E21" s="42">
        <v>-10.3</v>
      </c>
      <c r="F21" s="43" t="s">
        <v>169</v>
      </c>
      <c r="G21" s="44">
        <v>16.2</v>
      </c>
      <c r="H21" s="45">
        <v>2.2999999999999998</v>
      </c>
      <c r="I21" s="39">
        <v>19</v>
      </c>
      <c r="J21" s="40">
        <v>0</v>
      </c>
      <c r="K21" s="41">
        <v>35</v>
      </c>
      <c r="L21" s="42">
        <v>-13.6</v>
      </c>
      <c r="M21" s="43">
        <v>-100</v>
      </c>
      <c r="N21" s="44">
        <v>34.6</v>
      </c>
      <c r="O21" s="45">
        <v>0</v>
      </c>
      <c r="P21" s="39">
        <v>6</v>
      </c>
      <c r="Q21" s="40">
        <v>0</v>
      </c>
      <c r="R21" s="41">
        <v>7</v>
      </c>
      <c r="S21" s="42">
        <v>50</v>
      </c>
      <c r="T21" s="43">
        <v>-100</v>
      </c>
      <c r="U21" s="44">
        <v>40</v>
      </c>
      <c r="V21" s="45">
        <v>0</v>
      </c>
      <c r="W21" s="39">
        <v>3</v>
      </c>
      <c r="X21" s="40">
        <v>1</v>
      </c>
      <c r="Y21" s="41">
        <v>4</v>
      </c>
      <c r="Z21" s="42">
        <v>200</v>
      </c>
      <c r="AA21" s="43">
        <v>0</v>
      </c>
      <c r="AB21" s="44">
        <v>100</v>
      </c>
      <c r="AC21" s="45">
        <v>20</v>
      </c>
      <c r="AD21" s="38" t="s">
        <v>66</v>
      </c>
      <c r="AE21" s="39">
        <v>0</v>
      </c>
      <c r="AF21" s="40">
        <v>0</v>
      </c>
      <c r="AG21" s="41">
        <v>0</v>
      </c>
      <c r="AH21" s="42" t="s">
        <v>169</v>
      </c>
      <c r="AI21" s="43" t="s">
        <v>169</v>
      </c>
      <c r="AJ21" s="44" t="s">
        <v>169</v>
      </c>
      <c r="AK21" s="45">
        <v>0</v>
      </c>
      <c r="AL21" s="39">
        <v>0</v>
      </c>
      <c r="AM21" s="40">
        <v>0</v>
      </c>
      <c r="AN21" s="41">
        <v>0</v>
      </c>
      <c r="AO21" s="42" t="s">
        <v>169</v>
      </c>
      <c r="AP21" s="43" t="s">
        <v>169</v>
      </c>
      <c r="AQ21" s="44" t="s">
        <v>169</v>
      </c>
      <c r="AR21" s="45">
        <v>0</v>
      </c>
      <c r="AS21" s="39">
        <v>0</v>
      </c>
      <c r="AT21" s="40">
        <v>0</v>
      </c>
      <c r="AU21" s="41">
        <v>0</v>
      </c>
      <c r="AV21" s="42" t="s">
        <v>169</v>
      </c>
      <c r="AW21" s="43" t="s">
        <v>169</v>
      </c>
      <c r="AX21" s="44" t="s">
        <v>169</v>
      </c>
      <c r="AY21" s="45">
        <v>0</v>
      </c>
      <c r="AZ21" s="39">
        <v>0</v>
      </c>
      <c r="BA21" s="40">
        <v>0</v>
      </c>
      <c r="BB21" s="41">
        <v>0</v>
      </c>
      <c r="BC21" s="42" t="s">
        <v>169</v>
      </c>
      <c r="BD21" s="43" t="s">
        <v>169</v>
      </c>
      <c r="BE21" s="44" t="s">
        <v>169</v>
      </c>
      <c r="BF21" s="45">
        <v>0</v>
      </c>
      <c r="BG21" s="38" t="s">
        <v>66</v>
      </c>
      <c r="BH21" s="39">
        <v>2</v>
      </c>
      <c r="BI21" s="40">
        <v>0</v>
      </c>
      <c r="BJ21" s="41">
        <v>2</v>
      </c>
      <c r="BK21" s="42">
        <v>-50</v>
      </c>
      <c r="BL21" s="43" t="s">
        <v>169</v>
      </c>
      <c r="BM21" s="44">
        <v>-71.400000000000006</v>
      </c>
      <c r="BN21" s="45">
        <v>0</v>
      </c>
      <c r="BO21" s="39">
        <v>1</v>
      </c>
      <c r="BP21" s="40">
        <v>0</v>
      </c>
      <c r="BQ21" s="41">
        <v>1</v>
      </c>
      <c r="BR21" s="42" t="s">
        <v>169</v>
      </c>
      <c r="BS21" s="43" t="s">
        <v>169</v>
      </c>
      <c r="BT21" s="44">
        <v>-50</v>
      </c>
      <c r="BU21" s="45">
        <v>0</v>
      </c>
      <c r="BV21" s="39">
        <v>1</v>
      </c>
      <c r="BW21" s="40">
        <v>0</v>
      </c>
      <c r="BX21" s="41">
        <v>1</v>
      </c>
      <c r="BY21" s="42">
        <v>-50</v>
      </c>
      <c r="BZ21" s="43" t="s">
        <v>169</v>
      </c>
      <c r="CA21" s="44">
        <v>-50</v>
      </c>
      <c r="CB21" s="45">
        <v>0</v>
      </c>
      <c r="CC21" s="39">
        <v>0</v>
      </c>
      <c r="CD21" s="40">
        <v>0</v>
      </c>
      <c r="CE21" s="41">
        <v>0</v>
      </c>
      <c r="CF21" s="42" t="s">
        <v>169</v>
      </c>
      <c r="CG21" s="43" t="s">
        <v>169</v>
      </c>
      <c r="CH21" s="44" t="s">
        <v>169</v>
      </c>
      <c r="CI21" s="45">
        <v>0</v>
      </c>
      <c r="CJ21" s="38" t="s">
        <v>66</v>
      </c>
      <c r="CK21" s="39">
        <v>0</v>
      </c>
      <c r="CL21" s="40">
        <v>0</v>
      </c>
      <c r="CM21" s="41">
        <v>0</v>
      </c>
      <c r="CN21" s="42" t="s">
        <v>169</v>
      </c>
      <c r="CO21" s="43" t="s">
        <v>169</v>
      </c>
      <c r="CP21" s="44" t="s">
        <v>169</v>
      </c>
      <c r="CQ21" s="68">
        <v>0</v>
      </c>
      <c r="CR21" s="39">
        <v>5</v>
      </c>
      <c r="CS21" s="40">
        <v>8</v>
      </c>
      <c r="CT21" s="40">
        <v>4</v>
      </c>
      <c r="CU21" s="41">
        <v>7</v>
      </c>
      <c r="CV21" s="39">
        <v>24</v>
      </c>
      <c r="CW21" s="40">
        <v>0</v>
      </c>
      <c r="CX21" s="41">
        <v>40</v>
      </c>
      <c r="CY21" s="42">
        <v>-11.1</v>
      </c>
      <c r="CZ21" s="43">
        <v>-100</v>
      </c>
      <c r="DA21" s="44">
        <v>14.3</v>
      </c>
      <c r="DB21" s="45">
        <v>0</v>
      </c>
      <c r="DC21" s="39">
        <v>1</v>
      </c>
      <c r="DD21" s="40">
        <v>1</v>
      </c>
      <c r="DE21" s="41">
        <v>2</v>
      </c>
      <c r="DF21" s="42" t="s">
        <v>169</v>
      </c>
      <c r="DG21" s="43">
        <v>0</v>
      </c>
      <c r="DH21" s="44">
        <v>100</v>
      </c>
      <c r="DI21" s="45">
        <v>33.299999999999997</v>
      </c>
    </row>
    <row r="22" spans="1:113" ht="22.15" customHeight="1">
      <c r="A22" s="38" t="s">
        <v>67</v>
      </c>
      <c r="B22" s="39">
        <v>3</v>
      </c>
      <c r="C22" s="40">
        <v>3</v>
      </c>
      <c r="D22" s="41">
        <v>2</v>
      </c>
      <c r="E22" s="42">
        <v>-25</v>
      </c>
      <c r="F22" s="43">
        <v>200</v>
      </c>
      <c r="G22" s="44">
        <v>-60</v>
      </c>
      <c r="H22" s="45">
        <v>60</v>
      </c>
      <c r="I22" s="39">
        <v>1</v>
      </c>
      <c r="J22" s="40">
        <v>0</v>
      </c>
      <c r="K22" s="41">
        <v>2</v>
      </c>
      <c r="L22" s="42">
        <v>-66.7</v>
      </c>
      <c r="M22" s="43">
        <v>-100</v>
      </c>
      <c r="N22" s="44">
        <v>-50</v>
      </c>
      <c r="O22" s="45">
        <v>0</v>
      </c>
      <c r="P22" s="39">
        <v>0</v>
      </c>
      <c r="Q22" s="40">
        <v>0</v>
      </c>
      <c r="R22" s="41">
        <v>0</v>
      </c>
      <c r="S22" s="42">
        <v>-100</v>
      </c>
      <c r="T22" s="43">
        <v>-100</v>
      </c>
      <c r="U22" s="44">
        <v>-100</v>
      </c>
      <c r="V22" s="45">
        <v>0</v>
      </c>
      <c r="W22" s="39">
        <v>0</v>
      </c>
      <c r="X22" s="40">
        <v>0</v>
      </c>
      <c r="Y22" s="41">
        <v>0</v>
      </c>
      <c r="Z22" s="42">
        <v>-100</v>
      </c>
      <c r="AA22" s="43" t="s">
        <v>169</v>
      </c>
      <c r="AB22" s="44">
        <v>-100</v>
      </c>
      <c r="AC22" s="45">
        <v>0</v>
      </c>
      <c r="AD22" s="38" t="s">
        <v>67</v>
      </c>
      <c r="AE22" s="39">
        <v>0</v>
      </c>
      <c r="AF22" s="40">
        <v>0</v>
      </c>
      <c r="AG22" s="41">
        <v>0</v>
      </c>
      <c r="AH22" s="42" t="s">
        <v>169</v>
      </c>
      <c r="AI22" s="43" t="s">
        <v>169</v>
      </c>
      <c r="AJ22" s="44" t="s">
        <v>169</v>
      </c>
      <c r="AK22" s="45">
        <v>0</v>
      </c>
      <c r="AL22" s="39">
        <v>0</v>
      </c>
      <c r="AM22" s="40">
        <v>0</v>
      </c>
      <c r="AN22" s="41">
        <v>0</v>
      </c>
      <c r="AO22" s="42" t="s">
        <v>169</v>
      </c>
      <c r="AP22" s="43" t="s">
        <v>169</v>
      </c>
      <c r="AQ22" s="44" t="s">
        <v>169</v>
      </c>
      <c r="AR22" s="45">
        <v>0</v>
      </c>
      <c r="AS22" s="39">
        <v>0</v>
      </c>
      <c r="AT22" s="40">
        <v>0</v>
      </c>
      <c r="AU22" s="41">
        <v>0</v>
      </c>
      <c r="AV22" s="42" t="s">
        <v>169</v>
      </c>
      <c r="AW22" s="43" t="s">
        <v>169</v>
      </c>
      <c r="AX22" s="44" t="s">
        <v>169</v>
      </c>
      <c r="AY22" s="45">
        <v>0</v>
      </c>
      <c r="AZ22" s="39">
        <v>0</v>
      </c>
      <c r="BA22" s="40">
        <v>0</v>
      </c>
      <c r="BB22" s="41">
        <v>0</v>
      </c>
      <c r="BC22" s="42" t="s">
        <v>169</v>
      </c>
      <c r="BD22" s="43" t="s">
        <v>169</v>
      </c>
      <c r="BE22" s="44" t="s">
        <v>169</v>
      </c>
      <c r="BF22" s="45">
        <v>0</v>
      </c>
      <c r="BG22" s="38" t="s">
        <v>67</v>
      </c>
      <c r="BH22" s="39">
        <v>0</v>
      </c>
      <c r="BI22" s="40">
        <v>0</v>
      </c>
      <c r="BJ22" s="41">
        <v>0</v>
      </c>
      <c r="BK22" s="42" t="s">
        <v>169</v>
      </c>
      <c r="BL22" s="43" t="s">
        <v>169</v>
      </c>
      <c r="BM22" s="44" t="s">
        <v>169</v>
      </c>
      <c r="BN22" s="45">
        <v>0</v>
      </c>
      <c r="BO22" s="39">
        <v>0</v>
      </c>
      <c r="BP22" s="40">
        <v>0</v>
      </c>
      <c r="BQ22" s="41">
        <v>0</v>
      </c>
      <c r="BR22" s="42" t="s">
        <v>169</v>
      </c>
      <c r="BS22" s="43" t="s">
        <v>169</v>
      </c>
      <c r="BT22" s="44" t="s">
        <v>169</v>
      </c>
      <c r="BU22" s="45">
        <v>0</v>
      </c>
      <c r="BV22" s="39">
        <v>0</v>
      </c>
      <c r="BW22" s="40">
        <v>0</v>
      </c>
      <c r="BX22" s="41">
        <v>0</v>
      </c>
      <c r="BY22" s="42" t="s">
        <v>169</v>
      </c>
      <c r="BZ22" s="43" t="s">
        <v>169</v>
      </c>
      <c r="CA22" s="44" t="s">
        <v>169</v>
      </c>
      <c r="CB22" s="45">
        <v>0</v>
      </c>
      <c r="CC22" s="39">
        <v>0</v>
      </c>
      <c r="CD22" s="40">
        <v>0</v>
      </c>
      <c r="CE22" s="41">
        <v>0</v>
      </c>
      <c r="CF22" s="42" t="s">
        <v>169</v>
      </c>
      <c r="CG22" s="43" t="s">
        <v>169</v>
      </c>
      <c r="CH22" s="44" t="s">
        <v>169</v>
      </c>
      <c r="CI22" s="45">
        <v>0</v>
      </c>
      <c r="CJ22" s="38" t="s">
        <v>67</v>
      </c>
      <c r="CK22" s="39">
        <v>0</v>
      </c>
      <c r="CL22" s="40">
        <v>0</v>
      </c>
      <c r="CM22" s="41">
        <v>0</v>
      </c>
      <c r="CN22" s="42" t="s">
        <v>169</v>
      </c>
      <c r="CO22" s="43" t="s">
        <v>169</v>
      </c>
      <c r="CP22" s="44" t="s">
        <v>169</v>
      </c>
      <c r="CQ22" s="68">
        <v>0</v>
      </c>
      <c r="CR22" s="39">
        <v>1</v>
      </c>
      <c r="CS22" s="40">
        <v>0</v>
      </c>
      <c r="CT22" s="40">
        <v>0</v>
      </c>
      <c r="CU22" s="41">
        <v>2</v>
      </c>
      <c r="CV22" s="39">
        <v>1</v>
      </c>
      <c r="CW22" s="40">
        <v>0</v>
      </c>
      <c r="CX22" s="41">
        <v>2</v>
      </c>
      <c r="CY22" s="42">
        <v>-75</v>
      </c>
      <c r="CZ22" s="43">
        <v>-100</v>
      </c>
      <c r="DA22" s="44">
        <v>-60</v>
      </c>
      <c r="DB22" s="45">
        <v>0</v>
      </c>
      <c r="DC22" s="39">
        <v>2</v>
      </c>
      <c r="DD22" s="40">
        <v>3</v>
      </c>
      <c r="DE22" s="41">
        <v>0</v>
      </c>
      <c r="DF22" s="42">
        <v>0</v>
      </c>
      <c r="DG22" s="43">
        <v>0</v>
      </c>
      <c r="DH22" s="44" t="s">
        <v>169</v>
      </c>
      <c r="DI22" s="45">
        <v>100</v>
      </c>
    </row>
    <row r="23" spans="1:113" ht="22.15" customHeight="1">
      <c r="A23" s="38" t="s">
        <v>68</v>
      </c>
      <c r="B23" s="39">
        <v>22</v>
      </c>
      <c r="C23" s="40">
        <v>2</v>
      </c>
      <c r="D23" s="41">
        <v>34</v>
      </c>
      <c r="E23" s="42" t="s">
        <v>169</v>
      </c>
      <c r="F23" s="43" t="s">
        <v>169</v>
      </c>
      <c r="G23" s="44">
        <v>21.4</v>
      </c>
      <c r="H23" s="45">
        <v>5.6</v>
      </c>
      <c r="I23" s="39">
        <v>19</v>
      </c>
      <c r="J23" s="40">
        <v>2</v>
      </c>
      <c r="K23" s="41">
        <v>28</v>
      </c>
      <c r="L23" s="42">
        <v>35.700000000000003</v>
      </c>
      <c r="M23" s="43">
        <v>100</v>
      </c>
      <c r="N23" s="44">
        <v>40</v>
      </c>
      <c r="O23" s="45">
        <v>6.7</v>
      </c>
      <c r="P23" s="39">
        <v>5</v>
      </c>
      <c r="Q23" s="40">
        <v>1</v>
      </c>
      <c r="R23" s="41">
        <v>6</v>
      </c>
      <c r="S23" s="42">
        <v>400</v>
      </c>
      <c r="T23" s="43" t="s">
        <v>169</v>
      </c>
      <c r="U23" s="44">
        <v>0</v>
      </c>
      <c r="V23" s="45">
        <v>14.3</v>
      </c>
      <c r="W23" s="39">
        <v>2</v>
      </c>
      <c r="X23" s="40">
        <v>0</v>
      </c>
      <c r="Y23" s="41">
        <v>5</v>
      </c>
      <c r="Z23" s="42">
        <v>100</v>
      </c>
      <c r="AA23" s="43" t="s">
        <v>169</v>
      </c>
      <c r="AB23" s="44">
        <v>400</v>
      </c>
      <c r="AC23" s="45">
        <v>0</v>
      </c>
      <c r="AD23" s="38" t="s">
        <v>68</v>
      </c>
      <c r="AE23" s="39">
        <v>0</v>
      </c>
      <c r="AF23" s="40">
        <v>0</v>
      </c>
      <c r="AG23" s="41">
        <v>0</v>
      </c>
      <c r="AH23" s="42">
        <v>-100</v>
      </c>
      <c r="AI23" s="43" t="s">
        <v>169</v>
      </c>
      <c r="AJ23" s="44">
        <v>-100</v>
      </c>
      <c r="AK23" s="45">
        <v>0</v>
      </c>
      <c r="AL23" s="39">
        <v>0</v>
      </c>
      <c r="AM23" s="40">
        <v>0</v>
      </c>
      <c r="AN23" s="41">
        <v>0</v>
      </c>
      <c r="AO23" s="42">
        <v>-100</v>
      </c>
      <c r="AP23" s="43" t="s">
        <v>169</v>
      </c>
      <c r="AQ23" s="44">
        <v>-100</v>
      </c>
      <c r="AR23" s="45">
        <v>0</v>
      </c>
      <c r="AS23" s="39">
        <v>0</v>
      </c>
      <c r="AT23" s="40">
        <v>0</v>
      </c>
      <c r="AU23" s="41">
        <v>0</v>
      </c>
      <c r="AV23" s="42">
        <v>-100</v>
      </c>
      <c r="AW23" s="43" t="s">
        <v>169</v>
      </c>
      <c r="AX23" s="44">
        <v>-100</v>
      </c>
      <c r="AY23" s="45">
        <v>0</v>
      </c>
      <c r="AZ23" s="39">
        <v>0</v>
      </c>
      <c r="BA23" s="40">
        <v>0</v>
      </c>
      <c r="BB23" s="41">
        <v>0</v>
      </c>
      <c r="BC23" s="42" t="s">
        <v>169</v>
      </c>
      <c r="BD23" s="43" t="s">
        <v>169</v>
      </c>
      <c r="BE23" s="44" t="s">
        <v>169</v>
      </c>
      <c r="BF23" s="45">
        <v>0</v>
      </c>
      <c r="BG23" s="38" t="s">
        <v>68</v>
      </c>
      <c r="BH23" s="39">
        <v>0</v>
      </c>
      <c r="BI23" s="40">
        <v>0</v>
      </c>
      <c r="BJ23" s="41">
        <v>0</v>
      </c>
      <c r="BK23" s="42">
        <v>-100</v>
      </c>
      <c r="BL23" s="43" t="s">
        <v>169</v>
      </c>
      <c r="BM23" s="44">
        <v>-100</v>
      </c>
      <c r="BN23" s="45">
        <v>0</v>
      </c>
      <c r="BO23" s="39">
        <v>0</v>
      </c>
      <c r="BP23" s="40">
        <v>0</v>
      </c>
      <c r="BQ23" s="41">
        <v>0</v>
      </c>
      <c r="BR23" s="42" t="s">
        <v>169</v>
      </c>
      <c r="BS23" s="43" t="s">
        <v>169</v>
      </c>
      <c r="BT23" s="44" t="s">
        <v>169</v>
      </c>
      <c r="BU23" s="45">
        <v>0</v>
      </c>
      <c r="BV23" s="39">
        <v>2</v>
      </c>
      <c r="BW23" s="40">
        <v>0</v>
      </c>
      <c r="BX23" s="41">
        <v>2</v>
      </c>
      <c r="BY23" s="42">
        <v>0</v>
      </c>
      <c r="BZ23" s="43" t="s">
        <v>169</v>
      </c>
      <c r="CA23" s="44">
        <v>0</v>
      </c>
      <c r="CB23" s="45">
        <v>0</v>
      </c>
      <c r="CC23" s="39">
        <v>0</v>
      </c>
      <c r="CD23" s="40">
        <v>0</v>
      </c>
      <c r="CE23" s="41">
        <v>0</v>
      </c>
      <c r="CF23" s="42" t="s">
        <v>169</v>
      </c>
      <c r="CG23" s="43" t="s">
        <v>169</v>
      </c>
      <c r="CH23" s="44" t="s">
        <v>169</v>
      </c>
      <c r="CI23" s="45">
        <v>0</v>
      </c>
      <c r="CJ23" s="38" t="s">
        <v>68</v>
      </c>
      <c r="CK23" s="39">
        <v>0</v>
      </c>
      <c r="CL23" s="40">
        <v>0</v>
      </c>
      <c r="CM23" s="41">
        <v>0</v>
      </c>
      <c r="CN23" s="42">
        <v>-100</v>
      </c>
      <c r="CO23" s="43" t="s">
        <v>169</v>
      </c>
      <c r="CP23" s="44">
        <v>-100</v>
      </c>
      <c r="CQ23" s="68">
        <v>0</v>
      </c>
      <c r="CR23" s="39">
        <v>2</v>
      </c>
      <c r="CS23" s="40">
        <v>5</v>
      </c>
      <c r="CT23" s="40">
        <v>4</v>
      </c>
      <c r="CU23" s="41">
        <v>11</v>
      </c>
      <c r="CV23" s="39">
        <v>19</v>
      </c>
      <c r="CW23" s="40">
        <v>1</v>
      </c>
      <c r="CX23" s="41">
        <v>25</v>
      </c>
      <c r="CY23" s="42">
        <v>5.6</v>
      </c>
      <c r="CZ23" s="43" t="s">
        <v>169</v>
      </c>
      <c r="DA23" s="44" t="s">
        <v>169</v>
      </c>
      <c r="DB23" s="45">
        <v>3.8</v>
      </c>
      <c r="DC23" s="39">
        <v>3</v>
      </c>
      <c r="DD23" s="40">
        <v>1</v>
      </c>
      <c r="DE23" s="41">
        <v>9</v>
      </c>
      <c r="DF23" s="42" t="s">
        <v>169</v>
      </c>
      <c r="DG23" s="43">
        <v>0</v>
      </c>
      <c r="DH23" s="44">
        <v>200</v>
      </c>
      <c r="DI23" s="45">
        <v>10</v>
      </c>
    </row>
    <row r="24" spans="1:113" ht="22.15" customHeight="1">
      <c r="A24" s="38" t="s">
        <v>69</v>
      </c>
      <c r="B24" s="39">
        <v>2</v>
      </c>
      <c r="C24" s="40">
        <v>1</v>
      </c>
      <c r="D24" s="41">
        <v>1</v>
      </c>
      <c r="E24" s="42">
        <v>-60</v>
      </c>
      <c r="F24" s="43">
        <v>0</v>
      </c>
      <c r="G24" s="44">
        <v>-85.7</v>
      </c>
      <c r="H24" s="45">
        <v>50</v>
      </c>
      <c r="I24" s="39">
        <v>1</v>
      </c>
      <c r="J24" s="40">
        <v>0</v>
      </c>
      <c r="K24" s="41">
        <v>1</v>
      </c>
      <c r="L24" s="42">
        <v>-75</v>
      </c>
      <c r="M24" s="43" t="s">
        <v>169</v>
      </c>
      <c r="N24" s="44">
        <v>-83.3</v>
      </c>
      <c r="O24" s="45">
        <v>0</v>
      </c>
      <c r="P24" s="39">
        <v>0</v>
      </c>
      <c r="Q24" s="40">
        <v>0</v>
      </c>
      <c r="R24" s="41">
        <v>0</v>
      </c>
      <c r="S24" s="42">
        <v>-100</v>
      </c>
      <c r="T24" s="43" t="s">
        <v>169</v>
      </c>
      <c r="U24" s="44">
        <v>-100</v>
      </c>
      <c r="V24" s="45">
        <v>0</v>
      </c>
      <c r="W24" s="39">
        <v>0</v>
      </c>
      <c r="X24" s="40">
        <v>0</v>
      </c>
      <c r="Y24" s="41">
        <v>0</v>
      </c>
      <c r="Z24" s="42">
        <v>-100</v>
      </c>
      <c r="AA24" s="43" t="s">
        <v>169</v>
      </c>
      <c r="AB24" s="44">
        <v>-100</v>
      </c>
      <c r="AC24" s="45">
        <v>0</v>
      </c>
      <c r="AD24" s="38" t="s">
        <v>69</v>
      </c>
      <c r="AE24" s="39">
        <v>0</v>
      </c>
      <c r="AF24" s="40">
        <v>0</v>
      </c>
      <c r="AG24" s="41">
        <v>0</v>
      </c>
      <c r="AH24" s="42" t="s">
        <v>169</v>
      </c>
      <c r="AI24" s="43" t="s">
        <v>169</v>
      </c>
      <c r="AJ24" s="44" t="s">
        <v>169</v>
      </c>
      <c r="AK24" s="45">
        <v>0</v>
      </c>
      <c r="AL24" s="39">
        <v>0</v>
      </c>
      <c r="AM24" s="40">
        <v>0</v>
      </c>
      <c r="AN24" s="41">
        <v>0</v>
      </c>
      <c r="AO24" s="42" t="s">
        <v>169</v>
      </c>
      <c r="AP24" s="43" t="s">
        <v>169</v>
      </c>
      <c r="AQ24" s="44" t="s">
        <v>169</v>
      </c>
      <c r="AR24" s="45">
        <v>0</v>
      </c>
      <c r="AS24" s="39">
        <v>0</v>
      </c>
      <c r="AT24" s="40">
        <v>0</v>
      </c>
      <c r="AU24" s="41">
        <v>0</v>
      </c>
      <c r="AV24" s="42" t="s">
        <v>169</v>
      </c>
      <c r="AW24" s="43" t="s">
        <v>169</v>
      </c>
      <c r="AX24" s="44" t="s">
        <v>169</v>
      </c>
      <c r="AY24" s="45">
        <v>0</v>
      </c>
      <c r="AZ24" s="39">
        <v>0</v>
      </c>
      <c r="BA24" s="40">
        <v>0</v>
      </c>
      <c r="BB24" s="41">
        <v>0</v>
      </c>
      <c r="BC24" s="42" t="s">
        <v>169</v>
      </c>
      <c r="BD24" s="43" t="s">
        <v>169</v>
      </c>
      <c r="BE24" s="44" t="s">
        <v>169</v>
      </c>
      <c r="BF24" s="45">
        <v>0</v>
      </c>
      <c r="BG24" s="38" t="s">
        <v>69</v>
      </c>
      <c r="BH24" s="39">
        <v>0</v>
      </c>
      <c r="BI24" s="40">
        <v>0</v>
      </c>
      <c r="BJ24" s="41">
        <v>0</v>
      </c>
      <c r="BK24" s="42" t="s">
        <v>169</v>
      </c>
      <c r="BL24" s="43" t="s">
        <v>169</v>
      </c>
      <c r="BM24" s="44" t="s">
        <v>169</v>
      </c>
      <c r="BN24" s="45">
        <v>0</v>
      </c>
      <c r="BO24" s="39">
        <v>0</v>
      </c>
      <c r="BP24" s="40">
        <v>0</v>
      </c>
      <c r="BQ24" s="41">
        <v>0</v>
      </c>
      <c r="BR24" s="42" t="s">
        <v>169</v>
      </c>
      <c r="BS24" s="43" t="s">
        <v>169</v>
      </c>
      <c r="BT24" s="44" t="s">
        <v>169</v>
      </c>
      <c r="BU24" s="45">
        <v>0</v>
      </c>
      <c r="BV24" s="39">
        <v>0</v>
      </c>
      <c r="BW24" s="40">
        <v>0</v>
      </c>
      <c r="BX24" s="41">
        <v>0</v>
      </c>
      <c r="BY24" s="42" t="s">
        <v>169</v>
      </c>
      <c r="BZ24" s="43" t="s">
        <v>169</v>
      </c>
      <c r="CA24" s="44" t="s">
        <v>169</v>
      </c>
      <c r="CB24" s="45">
        <v>0</v>
      </c>
      <c r="CC24" s="39">
        <v>0</v>
      </c>
      <c r="CD24" s="40">
        <v>0</v>
      </c>
      <c r="CE24" s="41">
        <v>0</v>
      </c>
      <c r="CF24" s="42" t="s">
        <v>169</v>
      </c>
      <c r="CG24" s="43" t="s">
        <v>169</v>
      </c>
      <c r="CH24" s="44" t="s">
        <v>169</v>
      </c>
      <c r="CI24" s="45">
        <v>0</v>
      </c>
      <c r="CJ24" s="38" t="s">
        <v>69</v>
      </c>
      <c r="CK24" s="39">
        <v>0</v>
      </c>
      <c r="CL24" s="40">
        <v>0</v>
      </c>
      <c r="CM24" s="41">
        <v>0</v>
      </c>
      <c r="CN24" s="42">
        <v>-100</v>
      </c>
      <c r="CO24" s="43" t="s">
        <v>169</v>
      </c>
      <c r="CP24" s="44">
        <v>-100</v>
      </c>
      <c r="CQ24" s="68">
        <v>0</v>
      </c>
      <c r="CR24" s="39">
        <v>0</v>
      </c>
      <c r="CS24" s="40">
        <v>0</v>
      </c>
      <c r="CT24" s="40">
        <v>0</v>
      </c>
      <c r="CU24" s="41">
        <v>1</v>
      </c>
      <c r="CV24" s="39">
        <v>1</v>
      </c>
      <c r="CW24" s="40">
        <v>0</v>
      </c>
      <c r="CX24" s="41">
        <v>1</v>
      </c>
      <c r="CY24" s="42">
        <v>-80</v>
      </c>
      <c r="CZ24" s="43" t="s">
        <v>169</v>
      </c>
      <c r="DA24" s="44">
        <v>-85.7</v>
      </c>
      <c r="DB24" s="45">
        <v>0</v>
      </c>
      <c r="DC24" s="39">
        <v>0</v>
      </c>
      <c r="DD24" s="40">
        <v>0</v>
      </c>
      <c r="DE24" s="41">
        <v>0</v>
      </c>
      <c r="DF24" s="42" t="s">
        <v>169</v>
      </c>
      <c r="DG24" s="43" t="s">
        <v>169</v>
      </c>
      <c r="DH24" s="44" t="s">
        <v>169</v>
      </c>
      <c r="DI24" s="45">
        <v>0</v>
      </c>
    </row>
    <row r="25" spans="1:113" ht="22.15" customHeight="1">
      <c r="A25" s="38" t="s">
        <v>70</v>
      </c>
      <c r="B25" s="39">
        <v>27</v>
      </c>
      <c r="C25" s="40">
        <v>3</v>
      </c>
      <c r="D25" s="41">
        <v>31</v>
      </c>
      <c r="E25" s="42">
        <v>-3.6</v>
      </c>
      <c r="F25" s="43">
        <v>50</v>
      </c>
      <c r="G25" s="44">
        <v>-18.399999999999999</v>
      </c>
      <c r="H25" s="45">
        <v>8.8000000000000007</v>
      </c>
      <c r="I25" s="39">
        <v>19</v>
      </c>
      <c r="J25" s="40">
        <v>2</v>
      </c>
      <c r="K25" s="41">
        <v>24</v>
      </c>
      <c r="L25" s="42">
        <v>-13.6</v>
      </c>
      <c r="M25" s="43">
        <v>100</v>
      </c>
      <c r="N25" s="44">
        <v>-25</v>
      </c>
      <c r="O25" s="45">
        <v>7.7</v>
      </c>
      <c r="P25" s="39">
        <v>1</v>
      </c>
      <c r="Q25" s="40">
        <v>2</v>
      </c>
      <c r="R25" s="41">
        <v>3</v>
      </c>
      <c r="S25" s="42" t="s">
        <v>169</v>
      </c>
      <c r="T25" s="43">
        <v>0</v>
      </c>
      <c r="U25" s="44">
        <v>50</v>
      </c>
      <c r="V25" s="45">
        <v>40</v>
      </c>
      <c r="W25" s="39">
        <v>1</v>
      </c>
      <c r="X25" s="40">
        <v>0</v>
      </c>
      <c r="Y25" s="41">
        <v>1</v>
      </c>
      <c r="Z25" s="42" t="s">
        <v>169</v>
      </c>
      <c r="AA25" s="43" t="s">
        <v>169</v>
      </c>
      <c r="AB25" s="44">
        <v>-50</v>
      </c>
      <c r="AC25" s="45">
        <v>0</v>
      </c>
      <c r="AD25" s="38" t="s">
        <v>70</v>
      </c>
      <c r="AE25" s="39">
        <v>0</v>
      </c>
      <c r="AF25" s="40">
        <v>0</v>
      </c>
      <c r="AG25" s="41">
        <v>0</v>
      </c>
      <c r="AH25" s="42">
        <v>-100</v>
      </c>
      <c r="AI25" s="43" t="s">
        <v>169</v>
      </c>
      <c r="AJ25" s="44">
        <v>-100</v>
      </c>
      <c r="AK25" s="45">
        <v>0</v>
      </c>
      <c r="AL25" s="39">
        <v>0</v>
      </c>
      <c r="AM25" s="40">
        <v>0</v>
      </c>
      <c r="AN25" s="41">
        <v>0</v>
      </c>
      <c r="AO25" s="42" t="s">
        <v>169</v>
      </c>
      <c r="AP25" s="43" t="s">
        <v>169</v>
      </c>
      <c r="AQ25" s="44" t="s">
        <v>169</v>
      </c>
      <c r="AR25" s="45">
        <v>0</v>
      </c>
      <c r="AS25" s="39">
        <v>0</v>
      </c>
      <c r="AT25" s="40">
        <v>0</v>
      </c>
      <c r="AU25" s="41">
        <v>0</v>
      </c>
      <c r="AV25" s="42" t="s">
        <v>169</v>
      </c>
      <c r="AW25" s="43" t="s">
        <v>169</v>
      </c>
      <c r="AX25" s="44" t="s">
        <v>169</v>
      </c>
      <c r="AY25" s="45">
        <v>0</v>
      </c>
      <c r="AZ25" s="39">
        <v>0</v>
      </c>
      <c r="BA25" s="40">
        <v>0</v>
      </c>
      <c r="BB25" s="41">
        <v>0</v>
      </c>
      <c r="BC25" s="42" t="s">
        <v>169</v>
      </c>
      <c r="BD25" s="43" t="s">
        <v>169</v>
      </c>
      <c r="BE25" s="44" t="s">
        <v>169</v>
      </c>
      <c r="BF25" s="45">
        <v>0</v>
      </c>
      <c r="BG25" s="38" t="s">
        <v>70</v>
      </c>
      <c r="BH25" s="39">
        <v>0</v>
      </c>
      <c r="BI25" s="40">
        <v>0</v>
      </c>
      <c r="BJ25" s="41">
        <v>0</v>
      </c>
      <c r="BK25" s="42">
        <v>-100</v>
      </c>
      <c r="BL25" s="43">
        <v>-100</v>
      </c>
      <c r="BM25" s="44">
        <v>-100</v>
      </c>
      <c r="BN25" s="45">
        <v>0</v>
      </c>
      <c r="BO25" s="39">
        <v>0</v>
      </c>
      <c r="BP25" s="40">
        <v>0</v>
      </c>
      <c r="BQ25" s="41">
        <v>0</v>
      </c>
      <c r="BR25" s="42">
        <v>-100</v>
      </c>
      <c r="BS25" s="43">
        <v>-100</v>
      </c>
      <c r="BT25" s="44" t="s">
        <v>169</v>
      </c>
      <c r="BU25" s="45">
        <v>0</v>
      </c>
      <c r="BV25" s="39">
        <v>1</v>
      </c>
      <c r="BW25" s="40">
        <v>0</v>
      </c>
      <c r="BX25" s="41">
        <v>1</v>
      </c>
      <c r="BY25" s="42" t="s">
        <v>169</v>
      </c>
      <c r="BZ25" s="43" t="s">
        <v>169</v>
      </c>
      <c r="CA25" s="44" t="s">
        <v>169</v>
      </c>
      <c r="CB25" s="45">
        <v>0</v>
      </c>
      <c r="CC25" s="39">
        <v>0</v>
      </c>
      <c r="CD25" s="40">
        <v>0</v>
      </c>
      <c r="CE25" s="41">
        <v>0</v>
      </c>
      <c r="CF25" s="42" t="s">
        <v>169</v>
      </c>
      <c r="CG25" s="43" t="s">
        <v>169</v>
      </c>
      <c r="CH25" s="44" t="s">
        <v>169</v>
      </c>
      <c r="CI25" s="45">
        <v>0</v>
      </c>
      <c r="CJ25" s="38" t="s">
        <v>70</v>
      </c>
      <c r="CK25" s="39">
        <v>4</v>
      </c>
      <c r="CL25" s="40">
        <v>0</v>
      </c>
      <c r="CM25" s="41">
        <v>5</v>
      </c>
      <c r="CN25" s="42">
        <v>100</v>
      </c>
      <c r="CO25" s="43" t="s">
        <v>169</v>
      </c>
      <c r="CP25" s="44" t="s">
        <v>169</v>
      </c>
      <c r="CQ25" s="68">
        <v>0</v>
      </c>
      <c r="CR25" s="39">
        <v>5</v>
      </c>
      <c r="CS25" s="40">
        <v>3</v>
      </c>
      <c r="CT25" s="40">
        <v>3</v>
      </c>
      <c r="CU25" s="41">
        <v>10</v>
      </c>
      <c r="CV25" s="39">
        <v>24</v>
      </c>
      <c r="CW25" s="40">
        <v>1</v>
      </c>
      <c r="CX25" s="41">
        <v>26</v>
      </c>
      <c r="CY25" s="42">
        <v>-7.7</v>
      </c>
      <c r="CZ25" s="43">
        <v>-50</v>
      </c>
      <c r="DA25" s="44">
        <v>-27.8</v>
      </c>
      <c r="DB25" s="45">
        <v>3.7</v>
      </c>
      <c r="DC25" s="39">
        <v>1</v>
      </c>
      <c r="DD25" s="40">
        <v>2</v>
      </c>
      <c r="DE25" s="41">
        <v>3</v>
      </c>
      <c r="DF25" s="42" t="s">
        <v>169</v>
      </c>
      <c r="DG25" s="43">
        <v>0</v>
      </c>
      <c r="DH25" s="44">
        <v>200</v>
      </c>
      <c r="DI25" s="45">
        <v>40</v>
      </c>
    </row>
    <row r="26" spans="1:113" ht="22.15" customHeight="1">
      <c r="A26" s="38" t="s">
        <v>71</v>
      </c>
      <c r="B26" s="39">
        <v>0</v>
      </c>
      <c r="C26" s="40">
        <v>0</v>
      </c>
      <c r="D26" s="41">
        <v>0</v>
      </c>
      <c r="E26" s="42">
        <v>-100</v>
      </c>
      <c r="F26" s="43">
        <v>-100</v>
      </c>
      <c r="G26" s="44">
        <v>-100</v>
      </c>
      <c r="H26" s="45">
        <v>0</v>
      </c>
      <c r="I26" s="39">
        <v>0</v>
      </c>
      <c r="J26" s="40">
        <v>0</v>
      </c>
      <c r="K26" s="41">
        <v>0</v>
      </c>
      <c r="L26" s="42">
        <v>-100</v>
      </c>
      <c r="M26" s="43">
        <v>-100</v>
      </c>
      <c r="N26" s="44">
        <v>-100</v>
      </c>
      <c r="O26" s="45">
        <v>0</v>
      </c>
      <c r="P26" s="39">
        <v>0</v>
      </c>
      <c r="Q26" s="40">
        <v>0</v>
      </c>
      <c r="R26" s="41">
        <v>0</v>
      </c>
      <c r="S26" s="42">
        <v>-100</v>
      </c>
      <c r="T26" s="43">
        <v>-100</v>
      </c>
      <c r="U26" s="44">
        <v>-100</v>
      </c>
      <c r="V26" s="45">
        <v>0</v>
      </c>
      <c r="W26" s="39">
        <v>0</v>
      </c>
      <c r="X26" s="40">
        <v>0</v>
      </c>
      <c r="Y26" s="41">
        <v>0</v>
      </c>
      <c r="Z26" s="42" t="s">
        <v>169</v>
      </c>
      <c r="AA26" s="43" t="s">
        <v>169</v>
      </c>
      <c r="AB26" s="44" t="s">
        <v>169</v>
      </c>
      <c r="AC26" s="45">
        <v>0</v>
      </c>
      <c r="AD26" s="38" t="s">
        <v>71</v>
      </c>
      <c r="AE26" s="39">
        <v>0</v>
      </c>
      <c r="AF26" s="40">
        <v>0</v>
      </c>
      <c r="AG26" s="41">
        <v>0</v>
      </c>
      <c r="AH26" s="42" t="s">
        <v>169</v>
      </c>
      <c r="AI26" s="43" t="s">
        <v>169</v>
      </c>
      <c r="AJ26" s="44" t="s">
        <v>169</v>
      </c>
      <c r="AK26" s="45">
        <v>0</v>
      </c>
      <c r="AL26" s="39">
        <v>0</v>
      </c>
      <c r="AM26" s="40">
        <v>0</v>
      </c>
      <c r="AN26" s="41">
        <v>0</v>
      </c>
      <c r="AO26" s="42" t="s">
        <v>169</v>
      </c>
      <c r="AP26" s="43" t="s">
        <v>169</v>
      </c>
      <c r="AQ26" s="44" t="s">
        <v>169</v>
      </c>
      <c r="AR26" s="45">
        <v>0</v>
      </c>
      <c r="AS26" s="39">
        <v>0</v>
      </c>
      <c r="AT26" s="40">
        <v>0</v>
      </c>
      <c r="AU26" s="41">
        <v>0</v>
      </c>
      <c r="AV26" s="42" t="s">
        <v>169</v>
      </c>
      <c r="AW26" s="43" t="s">
        <v>169</v>
      </c>
      <c r="AX26" s="44" t="s">
        <v>169</v>
      </c>
      <c r="AY26" s="45">
        <v>0</v>
      </c>
      <c r="AZ26" s="39">
        <v>0</v>
      </c>
      <c r="BA26" s="40">
        <v>0</v>
      </c>
      <c r="BB26" s="41">
        <v>0</v>
      </c>
      <c r="BC26" s="42" t="s">
        <v>169</v>
      </c>
      <c r="BD26" s="43" t="s">
        <v>169</v>
      </c>
      <c r="BE26" s="44" t="s">
        <v>169</v>
      </c>
      <c r="BF26" s="45">
        <v>0</v>
      </c>
      <c r="BG26" s="38" t="s">
        <v>71</v>
      </c>
      <c r="BH26" s="39">
        <v>0</v>
      </c>
      <c r="BI26" s="40">
        <v>0</v>
      </c>
      <c r="BJ26" s="41">
        <v>0</v>
      </c>
      <c r="BK26" s="42" t="s">
        <v>169</v>
      </c>
      <c r="BL26" s="43" t="s">
        <v>169</v>
      </c>
      <c r="BM26" s="44" t="s">
        <v>169</v>
      </c>
      <c r="BN26" s="45">
        <v>0</v>
      </c>
      <c r="BO26" s="39">
        <v>0</v>
      </c>
      <c r="BP26" s="40">
        <v>0</v>
      </c>
      <c r="BQ26" s="41">
        <v>0</v>
      </c>
      <c r="BR26" s="42" t="s">
        <v>169</v>
      </c>
      <c r="BS26" s="43" t="s">
        <v>169</v>
      </c>
      <c r="BT26" s="44" t="s">
        <v>169</v>
      </c>
      <c r="BU26" s="45">
        <v>0</v>
      </c>
      <c r="BV26" s="39">
        <v>0</v>
      </c>
      <c r="BW26" s="40">
        <v>0</v>
      </c>
      <c r="BX26" s="41">
        <v>0</v>
      </c>
      <c r="BY26" s="42" t="s">
        <v>169</v>
      </c>
      <c r="BZ26" s="43" t="s">
        <v>169</v>
      </c>
      <c r="CA26" s="44" t="s">
        <v>169</v>
      </c>
      <c r="CB26" s="45">
        <v>0</v>
      </c>
      <c r="CC26" s="39">
        <v>0</v>
      </c>
      <c r="CD26" s="40">
        <v>0</v>
      </c>
      <c r="CE26" s="41">
        <v>0</v>
      </c>
      <c r="CF26" s="42" t="s">
        <v>169</v>
      </c>
      <c r="CG26" s="43" t="s">
        <v>169</v>
      </c>
      <c r="CH26" s="44" t="s">
        <v>169</v>
      </c>
      <c r="CI26" s="45">
        <v>0</v>
      </c>
      <c r="CJ26" s="38" t="s">
        <v>71</v>
      </c>
      <c r="CK26" s="39">
        <v>0</v>
      </c>
      <c r="CL26" s="40">
        <v>0</v>
      </c>
      <c r="CM26" s="41">
        <v>0</v>
      </c>
      <c r="CN26" s="42" t="s">
        <v>169</v>
      </c>
      <c r="CO26" s="43" t="s">
        <v>169</v>
      </c>
      <c r="CP26" s="44" t="s">
        <v>169</v>
      </c>
      <c r="CQ26" s="68">
        <v>0</v>
      </c>
      <c r="CR26" s="39">
        <v>0</v>
      </c>
      <c r="CS26" s="40">
        <v>0</v>
      </c>
      <c r="CT26" s="40">
        <v>0</v>
      </c>
      <c r="CU26" s="41">
        <v>0</v>
      </c>
      <c r="CV26" s="39">
        <v>0</v>
      </c>
      <c r="CW26" s="40">
        <v>0</v>
      </c>
      <c r="CX26" s="41">
        <v>0</v>
      </c>
      <c r="CY26" s="42">
        <v>-100</v>
      </c>
      <c r="CZ26" s="43">
        <v>-100</v>
      </c>
      <c r="DA26" s="44">
        <v>-100</v>
      </c>
      <c r="DB26" s="45">
        <v>0</v>
      </c>
      <c r="DC26" s="39">
        <v>0</v>
      </c>
      <c r="DD26" s="40">
        <v>0</v>
      </c>
      <c r="DE26" s="41">
        <v>0</v>
      </c>
      <c r="DF26" s="42" t="s">
        <v>169</v>
      </c>
      <c r="DG26" s="43" t="s">
        <v>169</v>
      </c>
      <c r="DH26" s="44" t="s">
        <v>169</v>
      </c>
      <c r="DI26" s="45">
        <v>0</v>
      </c>
    </row>
    <row r="27" spans="1:113" ht="22.15" customHeight="1">
      <c r="A27" s="38" t="s">
        <v>72</v>
      </c>
      <c r="B27" s="39">
        <v>27</v>
      </c>
      <c r="C27" s="40">
        <v>1</v>
      </c>
      <c r="D27" s="41">
        <v>45</v>
      </c>
      <c r="E27" s="42">
        <v>-28.9</v>
      </c>
      <c r="F27" s="43">
        <v>-66.7</v>
      </c>
      <c r="G27" s="44">
        <v>-27.4</v>
      </c>
      <c r="H27" s="45">
        <v>2.2000000000000002</v>
      </c>
      <c r="I27" s="39">
        <v>18</v>
      </c>
      <c r="J27" s="40">
        <v>1</v>
      </c>
      <c r="K27" s="41">
        <v>28</v>
      </c>
      <c r="L27" s="42">
        <v>-43.8</v>
      </c>
      <c r="M27" s="43">
        <v>-66.7</v>
      </c>
      <c r="N27" s="44">
        <v>-33.299999999999997</v>
      </c>
      <c r="O27" s="45">
        <v>3.4</v>
      </c>
      <c r="P27" s="39">
        <v>0</v>
      </c>
      <c r="Q27" s="40">
        <v>0</v>
      </c>
      <c r="R27" s="41">
        <v>0</v>
      </c>
      <c r="S27" s="42">
        <v>-100</v>
      </c>
      <c r="T27" s="43" t="s">
        <v>169</v>
      </c>
      <c r="U27" s="44">
        <v>-100</v>
      </c>
      <c r="V27" s="45">
        <v>0</v>
      </c>
      <c r="W27" s="39">
        <v>3</v>
      </c>
      <c r="X27" s="40">
        <v>0</v>
      </c>
      <c r="Y27" s="41">
        <v>3</v>
      </c>
      <c r="Z27" s="42">
        <v>200</v>
      </c>
      <c r="AA27" s="43" t="s">
        <v>169</v>
      </c>
      <c r="AB27" s="44">
        <v>200</v>
      </c>
      <c r="AC27" s="45">
        <v>0</v>
      </c>
      <c r="AD27" s="38" t="s">
        <v>72</v>
      </c>
      <c r="AE27" s="39">
        <v>2</v>
      </c>
      <c r="AF27" s="40">
        <v>0</v>
      </c>
      <c r="AG27" s="41">
        <v>10</v>
      </c>
      <c r="AH27" s="42">
        <v>100</v>
      </c>
      <c r="AI27" s="43" t="s">
        <v>169</v>
      </c>
      <c r="AJ27" s="44">
        <v>-28.6</v>
      </c>
      <c r="AK27" s="45">
        <v>0</v>
      </c>
      <c r="AL27" s="39">
        <v>1</v>
      </c>
      <c r="AM27" s="40">
        <v>0</v>
      </c>
      <c r="AN27" s="41">
        <v>5</v>
      </c>
      <c r="AO27" s="42" t="s">
        <v>169</v>
      </c>
      <c r="AP27" s="43" t="s">
        <v>169</v>
      </c>
      <c r="AQ27" s="44">
        <v>-64.3</v>
      </c>
      <c r="AR27" s="45">
        <v>0</v>
      </c>
      <c r="AS27" s="39">
        <v>2</v>
      </c>
      <c r="AT27" s="40">
        <v>0</v>
      </c>
      <c r="AU27" s="41">
        <v>10</v>
      </c>
      <c r="AV27" s="42">
        <v>100</v>
      </c>
      <c r="AW27" s="43" t="s">
        <v>169</v>
      </c>
      <c r="AX27" s="44">
        <v>-28.6</v>
      </c>
      <c r="AY27" s="45">
        <v>0</v>
      </c>
      <c r="AZ27" s="39">
        <v>0</v>
      </c>
      <c r="BA27" s="40">
        <v>0</v>
      </c>
      <c r="BB27" s="41">
        <v>0</v>
      </c>
      <c r="BC27" s="42" t="s">
        <v>169</v>
      </c>
      <c r="BD27" s="43" t="s">
        <v>169</v>
      </c>
      <c r="BE27" s="44" t="s">
        <v>169</v>
      </c>
      <c r="BF27" s="45">
        <v>0</v>
      </c>
      <c r="BG27" s="38" t="s">
        <v>72</v>
      </c>
      <c r="BH27" s="39">
        <v>1</v>
      </c>
      <c r="BI27" s="40">
        <v>0</v>
      </c>
      <c r="BJ27" s="41">
        <v>1</v>
      </c>
      <c r="BK27" s="42">
        <v>-50</v>
      </c>
      <c r="BL27" s="43" t="s">
        <v>169</v>
      </c>
      <c r="BM27" s="44">
        <v>-50</v>
      </c>
      <c r="BN27" s="45">
        <v>0</v>
      </c>
      <c r="BO27" s="39">
        <v>0</v>
      </c>
      <c r="BP27" s="40">
        <v>0</v>
      </c>
      <c r="BQ27" s="41">
        <v>0</v>
      </c>
      <c r="BR27" s="42" t="s">
        <v>169</v>
      </c>
      <c r="BS27" s="43" t="s">
        <v>169</v>
      </c>
      <c r="BT27" s="44" t="s">
        <v>169</v>
      </c>
      <c r="BU27" s="45">
        <v>0</v>
      </c>
      <c r="BV27" s="39">
        <v>1</v>
      </c>
      <c r="BW27" s="40">
        <v>0</v>
      </c>
      <c r="BX27" s="41">
        <v>1</v>
      </c>
      <c r="BY27" s="42" t="s">
        <v>169</v>
      </c>
      <c r="BZ27" s="43" t="s">
        <v>169</v>
      </c>
      <c r="CA27" s="44" t="s">
        <v>169</v>
      </c>
      <c r="CB27" s="45">
        <v>0</v>
      </c>
      <c r="CC27" s="39">
        <v>0</v>
      </c>
      <c r="CD27" s="40">
        <v>0</v>
      </c>
      <c r="CE27" s="41">
        <v>0</v>
      </c>
      <c r="CF27" s="42" t="s">
        <v>169</v>
      </c>
      <c r="CG27" s="43" t="s">
        <v>169</v>
      </c>
      <c r="CH27" s="44" t="s">
        <v>169</v>
      </c>
      <c r="CI27" s="45">
        <v>0</v>
      </c>
      <c r="CJ27" s="38" t="s">
        <v>72</v>
      </c>
      <c r="CK27" s="39">
        <v>1</v>
      </c>
      <c r="CL27" s="40">
        <v>1</v>
      </c>
      <c r="CM27" s="41">
        <v>1</v>
      </c>
      <c r="CN27" s="42">
        <v>-50</v>
      </c>
      <c r="CO27" s="43">
        <v>0</v>
      </c>
      <c r="CP27" s="44">
        <v>-50</v>
      </c>
      <c r="CQ27" s="68">
        <v>50</v>
      </c>
      <c r="CR27" s="39">
        <v>4</v>
      </c>
      <c r="CS27" s="40">
        <v>4</v>
      </c>
      <c r="CT27" s="40">
        <v>1</v>
      </c>
      <c r="CU27" s="41">
        <v>16</v>
      </c>
      <c r="CV27" s="39">
        <v>25</v>
      </c>
      <c r="CW27" s="40">
        <v>1</v>
      </c>
      <c r="CX27" s="41">
        <v>43</v>
      </c>
      <c r="CY27" s="42">
        <v>-34.200000000000003</v>
      </c>
      <c r="CZ27" s="43">
        <v>-66.7</v>
      </c>
      <c r="DA27" s="44">
        <v>-30.6</v>
      </c>
      <c r="DB27" s="45">
        <v>2.2999999999999998</v>
      </c>
      <c r="DC27" s="39">
        <v>1</v>
      </c>
      <c r="DD27" s="40">
        <v>0</v>
      </c>
      <c r="DE27" s="41">
        <v>1</v>
      </c>
      <c r="DF27" s="42">
        <v>0</v>
      </c>
      <c r="DG27" s="43" t="s">
        <v>169</v>
      </c>
      <c r="DH27" s="44">
        <v>0</v>
      </c>
      <c r="DI27" s="45">
        <v>0</v>
      </c>
    </row>
    <row r="28" spans="1:113" ht="22.15" customHeight="1">
      <c r="A28" s="38" t="s">
        <v>73</v>
      </c>
      <c r="B28" s="39">
        <v>11</v>
      </c>
      <c r="C28" s="40">
        <v>2</v>
      </c>
      <c r="D28" s="41">
        <v>15</v>
      </c>
      <c r="E28" s="42">
        <v>22.2</v>
      </c>
      <c r="F28" s="43">
        <v>-50</v>
      </c>
      <c r="G28" s="44">
        <v>36.4</v>
      </c>
      <c r="H28" s="45">
        <v>11.8</v>
      </c>
      <c r="I28" s="39">
        <v>10</v>
      </c>
      <c r="J28" s="40">
        <v>2</v>
      </c>
      <c r="K28" s="41">
        <v>13</v>
      </c>
      <c r="L28" s="42">
        <v>66.7</v>
      </c>
      <c r="M28" s="43">
        <v>-33.299999999999997</v>
      </c>
      <c r="N28" s="44">
        <v>44.4</v>
      </c>
      <c r="O28" s="45">
        <v>13.3</v>
      </c>
      <c r="P28" s="39">
        <v>2</v>
      </c>
      <c r="Q28" s="40">
        <v>0</v>
      </c>
      <c r="R28" s="41">
        <v>5</v>
      </c>
      <c r="S28" s="42">
        <v>100</v>
      </c>
      <c r="T28" s="43" t="s">
        <v>169</v>
      </c>
      <c r="U28" s="44" t="s">
        <v>169</v>
      </c>
      <c r="V28" s="45">
        <v>0</v>
      </c>
      <c r="W28" s="39">
        <v>0</v>
      </c>
      <c r="X28" s="40">
        <v>0</v>
      </c>
      <c r="Y28" s="41">
        <v>0</v>
      </c>
      <c r="Z28" s="42" t="s">
        <v>169</v>
      </c>
      <c r="AA28" s="43" t="s">
        <v>169</v>
      </c>
      <c r="AB28" s="44" t="s">
        <v>169</v>
      </c>
      <c r="AC28" s="45">
        <v>0</v>
      </c>
      <c r="AD28" s="38" t="s">
        <v>73</v>
      </c>
      <c r="AE28" s="39">
        <v>0</v>
      </c>
      <c r="AF28" s="40">
        <v>0</v>
      </c>
      <c r="AG28" s="41">
        <v>0</v>
      </c>
      <c r="AH28" s="42" t="s">
        <v>169</v>
      </c>
      <c r="AI28" s="43" t="s">
        <v>169</v>
      </c>
      <c r="AJ28" s="44" t="s">
        <v>169</v>
      </c>
      <c r="AK28" s="45">
        <v>0</v>
      </c>
      <c r="AL28" s="39">
        <v>0</v>
      </c>
      <c r="AM28" s="40">
        <v>0</v>
      </c>
      <c r="AN28" s="41">
        <v>0</v>
      </c>
      <c r="AO28" s="42" t="s">
        <v>169</v>
      </c>
      <c r="AP28" s="43" t="s">
        <v>169</v>
      </c>
      <c r="AQ28" s="44" t="s">
        <v>169</v>
      </c>
      <c r="AR28" s="45">
        <v>0</v>
      </c>
      <c r="AS28" s="39">
        <v>0</v>
      </c>
      <c r="AT28" s="40">
        <v>0</v>
      </c>
      <c r="AU28" s="41">
        <v>0</v>
      </c>
      <c r="AV28" s="42" t="s">
        <v>169</v>
      </c>
      <c r="AW28" s="43" t="s">
        <v>169</v>
      </c>
      <c r="AX28" s="44" t="s">
        <v>169</v>
      </c>
      <c r="AY28" s="45">
        <v>0</v>
      </c>
      <c r="AZ28" s="39">
        <v>0</v>
      </c>
      <c r="BA28" s="40">
        <v>0</v>
      </c>
      <c r="BB28" s="41">
        <v>0</v>
      </c>
      <c r="BC28" s="42" t="s">
        <v>169</v>
      </c>
      <c r="BD28" s="43" t="s">
        <v>169</v>
      </c>
      <c r="BE28" s="44" t="s">
        <v>169</v>
      </c>
      <c r="BF28" s="45">
        <v>0</v>
      </c>
      <c r="BG28" s="38" t="s">
        <v>73</v>
      </c>
      <c r="BH28" s="39">
        <v>1</v>
      </c>
      <c r="BI28" s="40">
        <v>0</v>
      </c>
      <c r="BJ28" s="41">
        <v>2</v>
      </c>
      <c r="BK28" s="42" t="s">
        <v>169</v>
      </c>
      <c r="BL28" s="43" t="s">
        <v>169</v>
      </c>
      <c r="BM28" s="44">
        <v>100</v>
      </c>
      <c r="BN28" s="45">
        <v>0</v>
      </c>
      <c r="BO28" s="39">
        <v>0</v>
      </c>
      <c r="BP28" s="40">
        <v>0</v>
      </c>
      <c r="BQ28" s="41">
        <v>0</v>
      </c>
      <c r="BR28" s="42" t="s">
        <v>169</v>
      </c>
      <c r="BS28" s="43" t="s">
        <v>169</v>
      </c>
      <c r="BT28" s="44" t="s">
        <v>169</v>
      </c>
      <c r="BU28" s="45">
        <v>0</v>
      </c>
      <c r="BV28" s="39">
        <v>0</v>
      </c>
      <c r="BW28" s="40">
        <v>0</v>
      </c>
      <c r="BX28" s="41">
        <v>0</v>
      </c>
      <c r="BY28" s="42">
        <v>-100</v>
      </c>
      <c r="BZ28" s="43">
        <v>-100</v>
      </c>
      <c r="CA28" s="44">
        <v>-100</v>
      </c>
      <c r="CB28" s="45">
        <v>0</v>
      </c>
      <c r="CC28" s="39">
        <v>0</v>
      </c>
      <c r="CD28" s="40">
        <v>0</v>
      </c>
      <c r="CE28" s="41">
        <v>0</v>
      </c>
      <c r="CF28" s="42" t="s">
        <v>169</v>
      </c>
      <c r="CG28" s="43" t="s">
        <v>169</v>
      </c>
      <c r="CH28" s="44" t="s">
        <v>169</v>
      </c>
      <c r="CI28" s="45">
        <v>0</v>
      </c>
      <c r="CJ28" s="38" t="s">
        <v>73</v>
      </c>
      <c r="CK28" s="39">
        <v>0</v>
      </c>
      <c r="CL28" s="40">
        <v>0</v>
      </c>
      <c r="CM28" s="41">
        <v>0</v>
      </c>
      <c r="CN28" s="42" t="s">
        <v>169</v>
      </c>
      <c r="CO28" s="43" t="s">
        <v>169</v>
      </c>
      <c r="CP28" s="44" t="s">
        <v>169</v>
      </c>
      <c r="CQ28" s="68">
        <v>0</v>
      </c>
      <c r="CR28" s="39">
        <v>0</v>
      </c>
      <c r="CS28" s="40">
        <v>3</v>
      </c>
      <c r="CT28" s="40">
        <v>0</v>
      </c>
      <c r="CU28" s="41">
        <v>3</v>
      </c>
      <c r="CV28" s="39">
        <v>7</v>
      </c>
      <c r="CW28" s="40">
        <v>1</v>
      </c>
      <c r="CX28" s="41">
        <v>12</v>
      </c>
      <c r="CY28" s="42">
        <v>-22.2</v>
      </c>
      <c r="CZ28" s="43">
        <v>-75</v>
      </c>
      <c r="DA28" s="44">
        <v>9.1</v>
      </c>
      <c r="DB28" s="45">
        <v>7.7</v>
      </c>
      <c r="DC28" s="39">
        <v>0</v>
      </c>
      <c r="DD28" s="40">
        <v>0</v>
      </c>
      <c r="DE28" s="41">
        <v>0</v>
      </c>
      <c r="DF28" s="42" t="s">
        <v>169</v>
      </c>
      <c r="DG28" s="43" t="s">
        <v>169</v>
      </c>
      <c r="DH28" s="44" t="s">
        <v>169</v>
      </c>
      <c r="DI28" s="45">
        <v>0</v>
      </c>
    </row>
    <row r="29" spans="1:113" ht="22.15" customHeight="1">
      <c r="A29" s="38" t="s">
        <v>74</v>
      </c>
      <c r="B29" s="39">
        <v>52</v>
      </c>
      <c r="C29" s="40">
        <v>4</v>
      </c>
      <c r="D29" s="41">
        <v>85</v>
      </c>
      <c r="E29" s="42">
        <v>-7.1</v>
      </c>
      <c r="F29" s="43">
        <v>-76.5</v>
      </c>
      <c r="G29" s="44">
        <v>10.4</v>
      </c>
      <c r="H29" s="45">
        <v>4.5</v>
      </c>
      <c r="I29" s="39">
        <v>44</v>
      </c>
      <c r="J29" s="40">
        <v>4</v>
      </c>
      <c r="K29" s="41">
        <v>76</v>
      </c>
      <c r="L29" s="42" t="s">
        <v>169</v>
      </c>
      <c r="M29" s="43">
        <v>-76.5</v>
      </c>
      <c r="N29" s="44">
        <v>26.7</v>
      </c>
      <c r="O29" s="45">
        <v>5</v>
      </c>
      <c r="P29" s="39">
        <v>8</v>
      </c>
      <c r="Q29" s="40">
        <v>3</v>
      </c>
      <c r="R29" s="41">
        <v>15</v>
      </c>
      <c r="S29" s="42">
        <v>33.299999999999997</v>
      </c>
      <c r="T29" s="43">
        <v>-66.7</v>
      </c>
      <c r="U29" s="44">
        <v>114.3</v>
      </c>
      <c r="V29" s="45">
        <v>16.7</v>
      </c>
      <c r="W29" s="39">
        <v>3</v>
      </c>
      <c r="X29" s="40">
        <v>0</v>
      </c>
      <c r="Y29" s="41">
        <v>3</v>
      </c>
      <c r="Z29" s="42">
        <v>-40</v>
      </c>
      <c r="AA29" s="43" t="s">
        <v>169</v>
      </c>
      <c r="AB29" s="44">
        <v>-66.7</v>
      </c>
      <c r="AC29" s="45">
        <v>0</v>
      </c>
      <c r="AD29" s="38" t="s">
        <v>74</v>
      </c>
      <c r="AE29" s="39">
        <v>1</v>
      </c>
      <c r="AF29" s="40">
        <v>0</v>
      </c>
      <c r="AG29" s="41">
        <v>2</v>
      </c>
      <c r="AH29" s="42" t="s">
        <v>169</v>
      </c>
      <c r="AI29" s="43" t="s">
        <v>169</v>
      </c>
      <c r="AJ29" s="44" t="s">
        <v>169</v>
      </c>
      <c r="AK29" s="45">
        <v>0</v>
      </c>
      <c r="AL29" s="39">
        <v>0</v>
      </c>
      <c r="AM29" s="40">
        <v>0</v>
      </c>
      <c r="AN29" s="41">
        <v>0</v>
      </c>
      <c r="AO29" s="42" t="s">
        <v>169</v>
      </c>
      <c r="AP29" s="43" t="s">
        <v>169</v>
      </c>
      <c r="AQ29" s="44" t="s">
        <v>169</v>
      </c>
      <c r="AR29" s="45">
        <v>0</v>
      </c>
      <c r="AS29" s="39">
        <v>1</v>
      </c>
      <c r="AT29" s="40">
        <v>0</v>
      </c>
      <c r="AU29" s="41">
        <v>2</v>
      </c>
      <c r="AV29" s="42" t="s">
        <v>169</v>
      </c>
      <c r="AW29" s="43" t="s">
        <v>169</v>
      </c>
      <c r="AX29" s="44" t="s">
        <v>169</v>
      </c>
      <c r="AY29" s="45">
        <v>0</v>
      </c>
      <c r="AZ29" s="39">
        <v>0</v>
      </c>
      <c r="BA29" s="40">
        <v>0</v>
      </c>
      <c r="BB29" s="41">
        <v>0</v>
      </c>
      <c r="BC29" s="42" t="s">
        <v>169</v>
      </c>
      <c r="BD29" s="43" t="s">
        <v>169</v>
      </c>
      <c r="BE29" s="44" t="s">
        <v>169</v>
      </c>
      <c r="BF29" s="45">
        <v>0</v>
      </c>
      <c r="BG29" s="38" t="s">
        <v>74</v>
      </c>
      <c r="BH29" s="39">
        <v>0</v>
      </c>
      <c r="BI29" s="40">
        <v>0</v>
      </c>
      <c r="BJ29" s="41">
        <v>0</v>
      </c>
      <c r="BK29" s="42">
        <v>-100</v>
      </c>
      <c r="BL29" s="43" t="s">
        <v>169</v>
      </c>
      <c r="BM29" s="44">
        <v>-100</v>
      </c>
      <c r="BN29" s="45">
        <v>0</v>
      </c>
      <c r="BO29" s="39">
        <v>0</v>
      </c>
      <c r="BP29" s="40">
        <v>0</v>
      </c>
      <c r="BQ29" s="41">
        <v>0</v>
      </c>
      <c r="BR29" s="42" t="s">
        <v>169</v>
      </c>
      <c r="BS29" s="43" t="s">
        <v>169</v>
      </c>
      <c r="BT29" s="44" t="s">
        <v>169</v>
      </c>
      <c r="BU29" s="45">
        <v>0</v>
      </c>
      <c r="BV29" s="39">
        <v>3</v>
      </c>
      <c r="BW29" s="40">
        <v>0</v>
      </c>
      <c r="BX29" s="41">
        <v>3</v>
      </c>
      <c r="BY29" s="42" t="s">
        <v>169</v>
      </c>
      <c r="BZ29" s="43" t="s">
        <v>169</v>
      </c>
      <c r="CA29" s="44" t="s">
        <v>169</v>
      </c>
      <c r="CB29" s="45">
        <v>0</v>
      </c>
      <c r="CC29" s="39">
        <v>0</v>
      </c>
      <c r="CD29" s="40">
        <v>0</v>
      </c>
      <c r="CE29" s="41">
        <v>0</v>
      </c>
      <c r="CF29" s="42" t="s">
        <v>169</v>
      </c>
      <c r="CG29" s="43" t="s">
        <v>169</v>
      </c>
      <c r="CH29" s="44" t="s">
        <v>169</v>
      </c>
      <c r="CI29" s="45">
        <v>0</v>
      </c>
      <c r="CJ29" s="38" t="s">
        <v>74</v>
      </c>
      <c r="CK29" s="39">
        <v>1</v>
      </c>
      <c r="CL29" s="40">
        <v>0</v>
      </c>
      <c r="CM29" s="41">
        <v>1</v>
      </c>
      <c r="CN29" s="42">
        <v>-80</v>
      </c>
      <c r="CO29" s="43">
        <v>-100</v>
      </c>
      <c r="CP29" s="44">
        <v>-87.5</v>
      </c>
      <c r="CQ29" s="68">
        <v>0</v>
      </c>
      <c r="CR29" s="39">
        <v>7</v>
      </c>
      <c r="CS29" s="40">
        <v>11</v>
      </c>
      <c r="CT29" s="40">
        <v>4</v>
      </c>
      <c r="CU29" s="41">
        <v>27</v>
      </c>
      <c r="CV29" s="39">
        <v>48</v>
      </c>
      <c r="CW29" s="40">
        <v>4</v>
      </c>
      <c r="CX29" s="41">
        <v>80</v>
      </c>
      <c r="CY29" s="42">
        <v>-9.4</v>
      </c>
      <c r="CZ29" s="43">
        <v>-76.5</v>
      </c>
      <c r="DA29" s="44">
        <v>8.1</v>
      </c>
      <c r="DB29" s="45">
        <v>4.8</v>
      </c>
      <c r="DC29" s="39">
        <v>2</v>
      </c>
      <c r="DD29" s="40">
        <v>0</v>
      </c>
      <c r="DE29" s="41">
        <v>2</v>
      </c>
      <c r="DF29" s="42">
        <v>-33.299999999999997</v>
      </c>
      <c r="DG29" s="43" t="s">
        <v>169</v>
      </c>
      <c r="DH29" s="44">
        <v>-33.299999999999997</v>
      </c>
      <c r="DI29" s="45">
        <v>0</v>
      </c>
    </row>
    <row r="30" spans="1:113" ht="22.15" customHeight="1">
      <c r="A30" s="38" t="s">
        <v>75</v>
      </c>
      <c r="B30" s="39">
        <v>25</v>
      </c>
      <c r="C30" s="40">
        <v>4</v>
      </c>
      <c r="D30" s="41">
        <v>40</v>
      </c>
      <c r="E30" s="42">
        <v>-30.6</v>
      </c>
      <c r="F30" s="43" t="s">
        <v>169</v>
      </c>
      <c r="G30" s="44">
        <v>-4.8</v>
      </c>
      <c r="H30" s="45">
        <v>9.1</v>
      </c>
      <c r="I30" s="39">
        <v>16</v>
      </c>
      <c r="J30" s="40">
        <v>4</v>
      </c>
      <c r="K30" s="41">
        <v>26</v>
      </c>
      <c r="L30" s="42">
        <v>-44.8</v>
      </c>
      <c r="M30" s="43">
        <v>33.299999999999997</v>
      </c>
      <c r="N30" s="44">
        <v>-27.8</v>
      </c>
      <c r="O30" s="45">
        <v>13.3</v>
      </c>
      <c r="P30" s="39">
        <v>4</v>
      </c>
      <c r="Q30" s="40">
        <v>1</v>
      </c>
      <c r="R30" s="41">
        <v>9</v>
      </c>
      <c r="S30" s="42" t="s">
        <v>169</v>
      </c>
      <c r="T30" s="43" t="s">
        <v>169</v>
      </c>
      <c r="U30" s="44">
        <v>28.6</v>
      </c>
      <c r="V30" s="45">
        <v>10</v>
      </c>
      <c r="W30" s="39">
        <v>1</v>
      </c>
      <c r="X30" s="40">
        <v>0</v>
      </c>
      <c r="Y30" s="41">
        <v>1</v>
      </c>
      <c r="Z30" s="42">
        <v>-50</v>
      </c>
      <c r="AA30" s="43">
        <v>-100</v>
      </c>
      <c r="AB30" s="44" t="s">
        <v>169</v>
      </c>
      <c r="AC30" s="45">
        <v>0</v>
      </c>
      <c r="AD30" s="38" t="s">
        <v>75</v>
      </c>
      <c r="AE30" s="39">
        <v>1</v>
      </c>
      <c r="AF30" s="40">
        <v>0</v>
      </c>
      <c r="AG30" s="41">
        <v>5</v>
      </c>
      <c r="AH30" s="42" t="s">
        <v>169</v>
      </c>
      <c r="AI30" s="43" t="s">
        <v>169</v>
      </c>
      <c r="AJ30" s="44">
        <v>400</v>
      </c>
      <c r="AK30" s="45">
        <v>0</v>
      </c>
      <c r="AL30" s="39">
        <v>0</v>
      </c>
      <c r="AM30" s="40">
        <v>0</v>
      </c>
      <c r="AN30" s="41">
        <v>0</v>
      </c>
      <c r="AO30" s="42" t="s">
        <v>169</v>
      </c>
      <c r="AP30" s="43" t="s">
        <v>169</v>
      </c>
      <c r="AQ30" s="44" t="s">
        <v>169</v>
      </c>
      <c r="AR30" s="45">
        <v>0</v>
      </c>
      <c r="AS30" s="39">
        <v>1</v>
      </c>
      <c r="AT30" s="40">
        <v>0</v>
      </c>
      <c r="AU30" s="41">
        <v>5</v>
      </c>
      <c r="AV30" s="42">
        <v>0</v>
      </c>
      <c r="AW30" s="43" t="s">
        <v>169</v>
      </c>
      <c r="AX30" s="44">
        <v>0</v>
      </c>
      <c r="AY30" s="45">
        <v>0</v>
      </c>
      <c r="AZ30" s="39">
        <v>0</v>
      </c>
      <c r="BA30" s="40">
        <v>0</v>
      </c>
      <c r="BB30" s="41">
        <v>0</v>
      </c>
      <c r="BC30" s="42" t="s">
        <v>169</v>
      </c>
      <c r="BD30" s="43" t="s">
        <v>169</v>
      </c>
      <c r="BE30" s="44" t="s">
        <v>169</v>
      </c>
      <c r="BF30" s="45">
        <v>0</v>
      </c>
      <c r="BG30" s="38" t="s">
        <v>75</v>
      </c>
      <c r="BH30" s="39">
        <v>2</v>
      </c>
      <c r="BI30" s="40">
        <v>0</v>
      </c>
      <c r="BJ30" s="41">
        <v>2</v>
      </c>
      <c r="BK30" s="42">
        <v>100</v>
      </c>
      <c r="BL30" s="43" t="s">
        <v>169</v>
      </c>
      <c r="BM30" s="44">
        <v>100</v>
      </c>
      <c r="BN30" s="45">
        <v>0</v>
      </c>
      <c r="BO30" s="39">
        <v>1</v>
      </c>
      <c r="BP30" s="40">
        <v>0</v>
      </c>
      <c r="BQ30" s="41">
        <v>1</v>
      </c>
      <c r="BR30" s="42">
        <v>0</v>
      </c>
      <c r="BS30" s="43" t="s">
        <v>169</v>
      </c>
      <c r="BT30" s="44">
        <v>0</v>
      </c>
      <c r="BU30" s="45">
        <v>0</v>
      </c>
      <c r="BV30" s="39">
        <v>3</v>
      </c>
      <c r="BW30" s="40">
        <v>0</v>
      </c>
      <c r="BX30" s="41">
        <v>4</v>
      </c>
      <c r="BY30" s="42" t="s">
        <v>169</v>
      </c>
      <c r="BZ30" s="43" t="s">
        <v>169</v>
      </c>
      <c r="CA30" s="44">
        <v>33.299999999999997</v>
      </c>
      <c r="CB30" s="45">
        <v>0</v>
      </c>
      <c r="CC30" s="39">
        <v>0</v>
      </c>
      <c r="CD30" s="40">
        <v>0</v>
      </c>
      <c r="CE30" s="41">
        <v>0</v>
      </c>
      <c r="CF30" s="42" t="s">
        <v>169</v>
      </c>
      <c r="CG30" s="43" t="s">
        <v>169</v>
      </c>
      <c r="CH30" s="44" t="s">
        <v>169</v>
      </c>
      <c r="CI30" s="45">
        <v>0</v>
      </c>
      <c r="CJ30" s="38" t="s">
        <v>75</v>
      </c>
      <c r="CK30" s="39">
        <v>0</v>
      </c>
      <c r="CL30" s="40">
        <v>0</v>
      </c>
      <c r="CM30" s="41">
        <v>0</v>
      </c>
      <c r="CN30" s="42">
        <v>-100</v>
      </c>
      <c r="CO30" s="43" t="s">
        <v>169</v>
      </c>
      <c r="CP30" s="44">
        <v>-100</v>
      </c>
      <c r="CQ30" s="68">
        <v>0</v>
      </c>
      <c r="CR30" s="39">
        <v>2</v>
      </c>
      <c r="CS30" s="40">
        <v>5</v>
      </c>
      <c r="CT30" s="40">
        <v>3</v>
      </c>
      <c r="CU30" s="41">
        <v>12</v>
      </c>
      <c r="CV30" s="39">
        <v>22</v>
      </c>
      <c r="CW30" s="40">
        <v>4</v>
      </c>
      <c r="CX30" s="41">
        <v>37</v>
      </c>
      <c r="CY30" s="42">
        <v>-33.299999999999997</v>
      </c>
      <c r="CZ30" s="43">
        <v>33.299999999999997</v>
      </c>
      <c r="DA30" s="44">
        <v>-7.5</v>
      </c>
      <c r="DB30" s="45">
        <v>9.8000000000000007</v>
      </c>
      <c r="DC30" s="39">
        <v>0</v>
      </c>
      <c r="DD30" s="40">
        <v>0</v>
      </c>
      <c r="DE30" s="41">
        <v>0</v>
      </c>
      <c r="DF30" s="42">
        <v>-100</v>
      </c>
      <c r="DG30" s="43">
        <v>-100</v>
      </c>
      <c r="DH30" s="44">
        <v>-100</v>
      </c>
      <c r="DI30" s="45">
        <v>0</v>
      </c>
    </row>
    <row r="31" spans="1:113" ht="22.15" customHeight="1">
      <c r="A31" s="38" t="s">
        <v>76</v>
      </c>
      <c r="B31" s="39">
        <v>80</v>
      </c>
      <c r="C31" s="40">
        <v>2</v>
      </c>
      <c r="D31" s="41">
        <v>108</v>
      </c>
      <c r="E31" s="42">
        <v>-3.6</v>
      </c>
      <c r="F31" s="43">
        <v>-80</v>
      </c>
      <c r="G31" s="44">
        <v>-2.7</v>
      </c>
      <c r="H31" s="45">
        <v>1.8</v>
      </c>
      <c r="I31" s="39">
        <v>57</v>
      </c>
      <c r="J31" s="40">
        <v>1</v>
      </c>
      <c r="K31" s="41">
        <v>78</v>
      </c>
      <c r="L31" s="42">
        <v>-12.3</v>
      </c>
      <c r="M31" s="43">
        <v>-88.9</v>
      </c>
      <c r="N31" s="44">
        <v>-13.3</v>
      </c>
      <c r="O31" s="45">
        <v>1.3</v>
      </c>
      <c r="P31" s="39">
        <v>5</v>
      </c>
      <c r="Q31" s="40">
        <v>0</v>
      </c>
      <c r="R31" s="41">
        <v>10</v>
      </c>
      <c r="S31" s="42">
        <v>-50</v>
      </c>
      <c r="T31" s="43">
        <v>-100</v>
      </c>
      <c r="U31" s="44">
        <v>-28.6</v>
      </c>
      <c r="V31" s="45">
        <v>0</v>
      </c>
      <c r="W31" s="39">
        <v>5</v>
      </c>
      <c r="X31" s="40">
        <v>0</v>
      </c>
      <c r="Y31" s="41">
        <v>8</v>
      </c>
      <c r="Z31" s="42">
        <v>66.7</v>
      </c>
      <c r="AA31" s="43" t="s">
        <v>169</v>
      </c>
      <c r="AB31" s="44">
        <v>166.7</v>
      </c>
      <c r="AC31" s="45">
        <v>0</v>
      </c>
      <c r="AD31" s="38" t="s">
        <v>76</v>
      </c>
      <c r="AE31" s="39">
        <v>8</v>
      </c>
      <c r="AF31" s="40">
        <v>1</v>
      </c>
      <c r="AG31" s="41">
        <v>7</v>
      </c>
      <c r="AH31" s="42">
        <v>60</v>
      </c>
      <c r="AI31" s="43">
        <v>0</v>
      </c>
      <c r="AJ31" s="44">
        <v>-12.5</v>
      </c>
      <c r="AK31" s="45">
        <v>12.5</v>
      </c>
      <c r="AL31" s="39">
        <v>7</v>
      </c>
      <c r="AM31" s="40">
        <v>1</v>
      </c>
      <c r="AN31" s="41">
        <v>6</v>
      </c>
      <c r="AO31" s="42">
        <v>40</v>
      </c>
      <c r="AP31" s="43">
        <v>0</v>
      </c>
      <c r="AQ31" s="44">
        <v>-25</v>
      </c>
      <c r="AR31" s="45">
        <v>14.3</v>
      </c>
      <c r="AS31" s="39">
        <v>5</v>
      </c>
      <c r="AT31" s="40">
        <v>1</v>
      </c>
      <c r="AU31" s="41">
        <v>4</v>
      </c>
      <c r="AV31" s="42">
        <v>150</v>
      </c>
      <c r="AW31" s="43">
        <v>0</v>
      </c>
      <c r="AX31" s="44" t="s">
        <v>169</v>
      </c>
      <c r="AY31" s="45">
        <v>20</v>
      </c>
      <c r="AZ31" s="39">
        <v>0</v>
      </c>
      <c r="BA31" s="40">
        <v>0</v>
      </c>
      <c r="BB31" s="41">
        <v>0</v>
      </c>
      <c r="BC31" s="42" t="s">
        <v>169</v>
      </c>
      <c r="BD31" s="43" t="s">
        <v>169</v>
      </c>
      <c r="BE31" s="44" t="s">
        <v>169</v>
      </c>
      <c r="BF31" s="45">
        <v>0</v>
      </c>
      <c r="BG31" s="38" t="s">
        <v>76</v>
      </c>
      <c r="BH31" s="39">
        <v>4</v>
      </c>
      <c r="BI31" s="40">
        <v>0</v>
      </c>
      <c r="BJ31" s="41">
        <v>5</v>
      </c>
      <c r="BK31" s="42">
        <v>-20</v>
      </c>
      <c r="BL31" s="43">
        <v>-100</v>
      </c>
      <c r="BM31" s="44" t="s">
        <v>169</v>
      </c>
      <c r="BN31" s="45">
        <v>0</v>
      </c>
      <c r="BO31" s="39">
        <v>2</v>
      </c>
      <c r="BP31" s="40">
        <v>0</v>
      </c>
      <c r="BQ31" s="41">
        <v>3</v>
      </c>
      <c r="BR31" s="42">
        <v>100</v>
      </c>
      <c r="BS31" s="43">
        <v>-100</v>
      </c>
      <c r="BT31" s="44">
        <v>200</v>
      </c>
      <c r="BU31" s="45">
        <v>0</v>
      </c>
      <c r="BV31" s="39">
        <v>3</v>
      </c>
      <c r="BW31" s="40">
        <v>0</v>
      </c>
      <c r="BX31" s="41">
        <v>3</v>
      </c>
      <c r="BY31" s="42" t="s">
        <v>169</v>
      </c>
      <c r="BZ31" s="43" t="s">
        <v>169</v>
      </c>
      <c r="CA31" s="44" t="s">
        <v>169</v>
      </c>
      <c r="CB31" s="45">
        <v>0</v>
      </c>
      <c r="CC31" s="39">
        <v>0</v>
      </c>
      <c r="CD31" s="40">
        <v>0</v>
      </c>
      <c r="CE31" s="41">
        <v>0</v>
      </c>
      <c r="CF31" s="42" t="s">
        <v>169</v>
      </c>
      <c r="CG31" s="43" t="s">
        <v>169</v>
      </c>
      <c r="CH31" s="44" t="s">
        <v>169</v>
      </c>
      <c r="CI31" s="45">
        <v>0</v>
      </c>
      <c r="CJ31" s="38" t="s">
        <v>76</v>
      </c>
      <c r="CK31" s="39">
        <v>3</v>
      </c>
      <c r="CL31" s="40">
        <v>0</v>
      </c>
      <c r="CM31" s="41">
        <v>3</v>
      </c>
      <c r="CN31" s="42">
        <v>-62.5</v>
      </c>
      <c r="CO31" s="43" t="s">
        <v>169</v>
      </c>
      <c r="CP31" s="44">
        <v>-76.900000000000006</v>
      </c>
      <c r="CQ31" s="68">
        <v>0</v>
      </c>
      <c r="CR31" s="39">
        <v>7</v>
      </c>
      <c r="CS31" s="40">
        <v>19</v>
      </c>
      <c r="CT31" s="40">
        <v>7</v>
      </c>
      <c r="CU31" s="41">
        <v>35</v>
      </c>
      <c r="CV31" s="39">
        <v>64</v>
      </c>
      <c r="CW31" s="40">
        <v>2</v>
      </c>
      <c r="CX31" s="41">
        <v>87</v>
      </c>
      <c r="CY31" s="42">
        <v>-11.1</v>
      </c>
      <c r="CZ31" s="43">
        <v>-80</v>
      </c>
      <c r="DA31" s="44">
        <v>-9.4</v>
      </c>
      <c r="DB31" s="45">
        <v>2.2000000000000002</v>
      </c>
      <c r="DC31" s="39">
        <v>7</v>
      </c>
      <c r="DD31" s="40">
        <v>0</v>
      </c>
      <c r="DE31" s="41">
        <v>12</v>
      </c>
      <c r="DF31" s="42">
        <v>-30</v>
      </c>
      <c r="DG31" s="43" t="s">
        <v>169</v>
      </c>
      <c r="DH31" s="44">
        <v>-14.3</v>
      </c>
      <c r="DI31" s="45">
        <v>0</v>
      </c>
    </row>
    <row r="32" spans="1:113" ht="22.15" customHeight="1">
      <c r="A32" s="38" t="s">
        <v>77</v>
      </c>
      <c r="B32" s="39">
        <v>14</v>
      </c>
      <c r="C32" s="40">
        <v>4</v>
      </c>
      <c r="D32" s="41">
        <v>17</v>
      </c>
      <c r="E32" s="42">
        <v>-17.600000000000001</v>
      </c>
      <c r="F32" s="43">
        <v>300</v>
      </c>
      <c r="G32" s="44">
        <v>-22.7</v>
      </c>
      <c r="H32" s="45">
        <v>19</v>
      </c>
      <c r="I32" s="39">
        <v>9</v>
      </c>
      <c r="J32" s="40">
        <v>4</v>
      </c>
      <c r="K32" s="41">
        <v>12</v>
      </c>
      <c r="L32" s="42">
        <v>-25</v>
      </c>
      <c r="M32" s="43">
        <v>300</v>
      </c>
      <c r="N32" s="44">
        <v>-25</v>
      </c>
      <c r="O32" s="45">
        <v>25</v>
      </c>
      <c r="P32" s="39">
        <v>3</v>
      </c>
      <c r="Q32" s="40">
        <v>3</v>
      </c>
      <c r="R32" s="41">
        <v>7</v>
      </c>
      <c r="S32" s="42" t="s">
        <v>169</v>
      </c>
      <c r="T32" s="43">
        <v>0</v>
      </c>
      <c r="U32" s="44">
        <v>40</v>
      </c>
      <c r="V32" s="45">
        <v>30</v>
      </c>
      <c r="W32" s="39">
        <v>0</v>
      </c>
      <c r="X32" s="40">
        <v>0</v>
      </c>
      <c r="Y32" s="41">
        <v>0</v>
      </c>
      <c r="Z32" s="42">
        <v>-100</v>
      </c>
      <c r="AA32" s="43" t="s">
        <v>169</v>
      </c>
      <c r="AB32" s="44">
        <v>-100</v>
      </c>
      <c r="AC32" s="45">
        <v>0</v>
      </c>
      <c r="AD32" s="38" t="s">
        <v>77</v>
      </c>
      <c r="AE32" s="39">
        <v>0</v>
      </c>
      <c r="AF32" s="40">
        <v>0</v>
      </c>
      <c r="AG32" s="41">
        <v>0</v>
      </c>
      <c r="AH32" s="42" t="s">
        <v>169</v>
      </c>
      <c r="AI32" s="43" t="s">
        <v>169</v>
      </c>
      <c r="AJ32" s="44" t="s">
        <v>169</v>
      </c>
      <c r="AK32" s="45">
        <v>0</v>
      </c>
      <c r="AL32" s="39">
        <v>0</v>
      </c>
      <c r="AM32" s="40">
        <v>0</v>
      </c>
      <c r="AN32" s="41">
        <v>0</v>
      </c>
      <c r="AO32" s="42" t="s">
        <v>169</v>
      </c>
      <c r="AP32" s="43" t="s">
        <v>169</v>
      </c>
      <c r="AQ32" s="44" t="s">
        <v>169</v>
      </c>
      <c r="AR32" s="45">
        <v>0</v>
      </c>
      <c r="AS32" s="39">
        <v>0</v>
      </c>
      <c r="AT32" s="40">
        <v>0</v>
      </c>
      <c r="AU32" s="41">
        <v>0</v>
      </c>
      <c r="AV32" s="42" t="s">
        <v>169</v>
      </c>
      <c r="AW32" s="43" t="s">
        <v>169</v>
      </c>
      <c r="AX32" s="44" t="s">
        <v>169</v>
      </c>
      <c r="AY32" s="45">
        <v>0</v>
      </c>
      <c r="AZ32" s="39">
        <v>0</v>
      </c>
      <c r="BA32" s="40">
        <v>0</v>
      </c>
      <c r="BB32" s="41">
        <v>0</v>
      </c>
      <c r="BC32" s="42" t="s">
        <v>169</v>
      </c>
      <c r="BD32" s="43" t="s">
        <v>169</v>
      </c>
      <c r="BE32" s="44" t="s">
        <v>169</v>
      </c>
      <c r="BF32" s="45">
        <v>0</v>
      </c>
      <c r="BG32" s="38" t="s">
        <v>77</v>
      </c>
      <c r="BH32" s="39">
        <v>2</v>
      </c>
      <c r="BI32" s="40">
        <v>0</v>
      </c>
      <c r="BJ32" s="41">
        <v>2</v>
      </c>
      <c r="BK32" s="42" t="s">
        <v>169</v>
      </c>
      <c r="BL32" s="43" t="s">
        <v>169</v>
      </c>
      <c r="BM32" s="44" t="s">
        <v>169</v>
      </c>
      <c r="BN32" s="45">
        <v>0</v>
      </c>
      <c r="BO32" s="39">
        <v>1</v>
      </c>
      <c r="BP32" s="40">
        <v>0</v>
      </c>
      <c r="BQ32" s="41">
        <v>1</v>
      </c>
      <c r="BR32" s="42" t="s">
        <v>169</v>
      </c>
      <c r="BS32" s="43" t="s">
        <v>169</v>
      </c>
      <c r="BT32" s="44" t="s">
        <v>169</v>
      </c>
      <c r="BU32" s="45">
        <v>0</v>
      </c>
      <c r="BV32" s="39">
        <v>1</v>
      </c>
      <c r="BW32" s="40">
        <v>0</v>
      </c>
      <c r="BX32" s="41">
        <v>1</v>
      </c>
      <c r="BY32" s="42">
        <v>-50</v>
      </c>
      <c r="BZ32" s="43" t="s">
        <v>169</v>
      </c>
      <c r="CA32" s="44">
        <v>-50</v>
      </c>
      <c r="CB32" s="45">
        <v>0</v>
      </c>
      <c r="CC32" s="39">
        <v>0</v>
      </c>
      <c r="CD32" s="40">
        <v>0</v>
      </c>
      <c r="CE32" s="41">
        <v>0</v>
      </c>
      <c r="CF32" s="42" t="s">
        <v>169</v>
      </c>
      <c r="CG32" s="43" t="s">
        <v>169</v>
      </c>
      <c r="CH32" s="44" t="s">
        <v>169</v>
      </c>
      <c r="CI32" s="45">
        <v>0</v>
      </c>
      <c r="CJ32" s="38" t="s">
        <v>77</v>
      </c>
      <c r="CK32" s="39">
        <v>0</v>
      </c>
      <c r="CL32" s="40">
        <v>0</v>
      </c>
      <c r="CM32" s="41">
        <v>0</v>
      </c>
      <c r="CN32" s="42">
        <v>-100</v>
      </c>
      <c r="CO32" s="43" t="s">
        <v>169</v>
      </c>
      <c r="CP32" s="44">
        <v>-100</v>
      </c>
      <c r="CQ32" s="68">
        <v>0</v>
      </c>
      <c r="CR32" s="39">
        <v>0</v>
      </c>
      <c r="CS32" s="40">
        <v>5</v>
      </c>
      <c r="CT32" s="40">
        <v>1</v>
      </c>
      <c r="CU32" s="41">
        <v>7</v>
      </c>
      <c r="CV32" s="39">
        <v>13</v>
      </c>
      <c r="CW32" s="40">
        <v>4</v>
      </c>
      <c r="CX32" s="41">
        <v>16</v>
      </c>
      <c r="CY32" s="42">
        <v>-18.8</v>
      </c>
      <c r="CZ32" s="43">
        <v>300</v>
      </c>
      <c r="DA32" s="44">
        <v>-20</v>
      </c>
      <c r="DB32" s="45">
        <v>20</v>
      </c>
      <c r="DC32" s="39">
        <v>0</v>
      </c>
      <c r="DD32" s="40">
        <v>0</v>
      </c>
      <c r="DE32" s="41">
        <v>0</v>
      </c>
      <c r="DF32" s="42">
        <v>-100</v>
      </c>
      <c r="DG32" s="43" t="s">
        <v>169</v>
      </c>
      <c r="DH32" s="44">
        <v>-100</v>
      </c>
      <c r="DI32" s="45">
        <v>0</v>
      </c>
    </row>
    <row r="33" spans="1:113" ht="22.15" customHeight="1">
      <c r="A33" s="38" t="s">
        <v>78</v>
      </c>
      <c r="B33" s="39">
        <v>9</v>
      </c>
      <c r="C33" s="40">
        <v>2</v>
      </c>
      <c r="D33" s="41">
        <v>24</v>
      </c>
      <c r="E33" s="42">
        <v>80</v>
      </c>
      <c r="F33" s="43">
        <v>0</v>
      </c>
      <c r="G33" s="44">
        <v>200</v>
      </c>
      <c r="H33" s="45">
        <v>7.7</v>
      </c>
      <c r="I33" s="39">
        <v>4</v>
      </c>
      <c r="J33" s="40">
        <v>0</v>
      </c>
      <c r="K33" s="41">
        <v>18</v>
      </c>
      <c r="L33" s="42">
        <v>33.299999999999997</v>
      </c>
      <c r="M33" s="43" t="s">
        <v>169</v>
      </c>
      <c r="N33" s="44">
        <v>260</v>
      </c>
      <c r="O33" s="45">
        <v>0</v>
      </c>
      <c r="P33" s="39">
        <v>1</v>
      </c>
      <c r="Q33" s="40">
        <v>0</v>
      </c>
      <c r="R33" s="41">
        <v>1</v>
      </c>
      <c r="S33" s="42" t="s">
        <v>169</v>
      </c>
      <c r="T33" s="43" t="s">
        <v>169</v>
      </c>
      <c r="U33" s="44">
        <v>-50</v>
      </c>
      <c r="V33" s="45">
        <v>0</v>
      </c>
      <c r="W33" s="39">
        <v>2</v>
      </c>
      <c r="X33" s="40">
        <v>2</v>
      </c>
      <c r="Y33" s="41">
        <v>0</v>
      </c>
      <c r="Z33" s="42">
        <v>0</v>
      </c>
      <c r="AA33" s="43">
        <v>0</v>
      </c>
      <c r="AB33" s="44" t="s">
        <v>169</v>
      </c>
      <c r="AC33" s="45">
        <v>100</v>
      </c>
      <c r="AD33" s="38" t="s">
        <v>78</v>
      </c>
      <c r="AE33" s="39">
        <v>1</v>
      </c>
      <c r="AF33" s="40">
        <v>0</v>
      </c>
      <c r="AG33" s="41">
        <v>1</v>
      </c>
      <c r="AH33" s="42">
        <v>0</v>
      </c>
      <c r="AI33" s="43" t="s">
        <v>169</v>
      </c>
      <c r="AJ33" s="44">
        <v>0</v>
      </c>
      <c r="AK33" s="45">
        <v>0</v>
      </c>
      <c r="AL33" s="39">
        <v>0</v>
      </c>
      <c r="AM33" s="40">
        <v>0</v>
      </c>
      <c r="AN33" s="41">
        <v>0</v>
      </c>
      <c r="AO33" s="42" t="s">
        <v>169</v>
      </c>
      <c r="AP33" s="43" t="s">
        <v>169</v>
      </c>
      <c r="AQ33" s="44" t="s">
        <v>169</v>
      </c>
      <c r="AR33" s="45">
        <v>0</v>
      </c>
      <c r="AS33" s="39">
        <v>0</v>
      </c>
      <c r="AT33" s="40">
        <v>0</v>
      </c>
      <c r="AU33" s="41">
        <v>0</v>
      </c>
      <c r="AV33" s="42" t="s">
        <v>169</v>
      </c>
      <c r="AW33" s="43" t="s">
        <v>169</v>
      </c>
      <c r="AX33" s="44" t="s">
        <v>169</v>
      </c>
      <c r="AY33" s="45">
        <v>0</v>
      </c>
      <c r="AZ33" s="39">
        <v>0</v>
      </c>
      <c r="BA33" s="40">
        <v>0</v>
      </c>
      <c r="BB33" s="41">
        <v>0</v>
      </c>
      <c r="BC33" s="42" t="s">
        <v>169</v>
      </c>
      <c r="BD33" s="43" t="s">
        <v>169</v>
      </c>
      <c r="BE33" s="44" t="s">
        <v>169</v>
      </c>
      <c r="BF33" s="45">
        <v>0</v>
      </c>
      <c r="BG33" s="38" t="s">
        <v>78</v>
      </c>
      <c r="BH33" s="39">
        <v>1</v>
      </c>
      <c r="BI33" s="40">
        <v>0</v>
      </c>
      <c r="BJ33" s="41">
        <v>3</v>
      </c>
      <c r="BK33" s="42">
        <v>0</v>
      </c>
      <c r="BL33" s="43" t="s">
        <v>169</v>
      </c>
      <c r="BM33" s="44">
        <v>0</v>
      </c>
      <c r="BN33" s="45">
        <v>0</v>
      </c>
      <c r="BO33" s="39">
        <v>1</v>
      </c>
      <c r="BP33" s="40">
        <v>0</v>
      </c>
      <c r="BQ33" s="41">
        <v>3</v>
      </c>
      <c r="BR33" s="42">
        <v>0</v>
      </c>
      <c r="BS33" s="43" t="s">
        <v>169</v>
      </c>
      <c r="BT33" s="44">
        <v>0</v>
      </c>
      <c r="BU33" s="45">
        <v>0</v>
      </c>
      <c r="BV33" s="39">
        <v>1</v>
      </c>
      <c r="BW33" s="40">
        <v>0</v>
      </c>
      <c r="BX33" s="41">
        <v>2</v>
      </c>
      <c r="BY33" s="42">
        <v>-50</v>
      </c>
      <c r="BZ33" s="43" t="s">
        <v>169</v>
      </c>
      <c r="CA33" s="44">
        <v>-33.299999999999997</v>
      </c>
      <c r="CB33" s="45">
        <v>0</v>
      </c>
      <c r="CC33" s="39">
        <v>0</v>
      </c>
      <c r="CD33" s="40">
        <v>0</v>
      </c>
      <c r="CE33" s="41">
        <v>0</v>
      </c>
      <c r="CF33" s="42" t="s">
        <v>169</v>
      </c>
      <c r="CG33" s="43" t="s">
        <v>169</v>
      </c>
      <c r="CH33" s="44" t="s">
        <v>169</v>
      </c>
      <c r="CI33" s="45">
        <v>0</v>
      </c>
      <c r="CJ33" s="38" t="s">
        <v>78</v>
      </c>
      <c r="CK33" s="39">
        <v>0</v>
      </c>
      <c r="CL33" s="40">
        <v>0</v>
      </c>
      <c r="CM33" s="41">
        <v>0</v>
      </c>
      <c r="CN33" s="42" t="s">
        <v>169</v>
      </c>
      <c r="CO33" s="43" t="s">
        <v>169</v>
      </c>
      <c r="CP33" s="44" t="s">
        <v>169</v>
      </c>
      <c r="CQ33" s="68">
        <v>0</v>
      </c>
      <c r="CR33" s="39">
        <v>0</v>
      </c>
      <c r="CS33" s="40">
        <v>1</v>
      </c>
      <c r="CT33" s="40">
        <v>2</v>
      </c>
      <c r="CU33" s="41">
        <v>6</v>
      </c>
      <c r="CV33" s="39">
        <v>6</v>
      </c>
      <c r="CW33" s="40">
        <v>0</v>
      </c>
      <c r="CX33" s="41">
        <v>23</v>
      </c>
      <c r="CY33" s="42">
        <v>50</v>
      </c>
      <c r="CZ33" s="43" t="s">
        <v>169</v>
      </c>
      <c r="DA33" s="44">
        <v>228.6</v>
      </c>
      <c r="DB33" s="45">
        <v>0</v>
      </c>
      <c r="DC33" s="39">
        <v>3</v>
      </c>
      <c r="DD33" s="40">
        <v>2</v>
      </c>
      <c r="DE33" s="41">
        <v>1</v>
      </c>
      <c r="DF33" s="42">
        <v>0</v>
      </c>
      <c r="DG33" s="43">
        <v>0</v>
      </c>
      <c r="DH33" s="44">
        <v>0</v>
      </c>
      <c r="DI33" s="45">
        <v>66.7</v>
      </c>
    </row>
    <row r="34" spans="1:113" ht="22.15" customHeight="1" thickBot="1">
      <c r="A34" s="49" t="s">
        <v>79</v>
      </c>
      <c r="B34" s="50">
        <v>24</v>
      </c>
      <c r="C34" s="51">
        <v>0</v>
      </c>
      <c r="D34" s="52">
        <v>26</v>
      </c>
      <c r="E34" s="53">
        <v>-38.5</v>
      </c>
      <c r="F34" s="54" t="s">
        <v>169</v>
      </c>
      <c r="G34" s="55">
        <v>-45.8</v>
      </c>
      <c r="H34" s="56">
        <v>0</v>
      </c>
      <c r="I34" s="50">
        <v>16</v>
      </c>
      <c r="J34" s="51">
        <v>0</v>
      </c>
      <c r="K34" s="52">
        <v>18</v>
      </c>
      <c r="L34" s="53">
        <v>-36</v>
      </c>
      <c r="M34" s="54" t="s">
        <v>169</v>
      </c>
      <c r="N34" s="55">
        <v>-43.8</v>
      </c>
      <c r="O34" s="56">
        <v>0</v>
      </c>
      <c r="P34" s="50">
        <v>2</v>
      </c>
      <c r="Q34" s="51">
        <v>0</v>
      </c>
      <c r="R34" s="52">
        <v>3</v>
      </c>
      <c r="S34" s="53">
        <v>-33.299999999999997</v>
      </c>
      <c r="T34" s="54" t="s">
        <v>169</v>
      </c>
      <c r="U34" s="55">
        <v>-25</v>
      </c>
      <c r="V34" s="56">
        <v>0</v>
      </c>
      <c r="W34" s="50">
        <v>1</v>
      </c>
      <c r="X34" s="51">
        <v>0</v>
      </c>
      <c r="Y34" s="52">
        <v>1</v>
      </c>
      <c r="Z34" s="53">
        <v>-66.7</v>
      </c>
      <c r="AA34" s="54" t="s">
        <v>169</v>
      </c>
      <c r="AB34" s="55">
        <v>-66.7</v>
      </c>
      <c r="AC34" s="56">
        <v>0</v>
      </c>
      <c r="AD34" s="49" t="s">
        <v>79</v>
      </c>
      <c r="AE34" s="50">
        <v>4</v>
      </c>
      <c r="AF34" s="51">
        <v>0</v>
      </c>
      <c r="AG34" s="52">
        <v>4</v>
      </c>
      <c r="AH34" s="53">
        <v>-55.6</v>
      </c>
      <c r="AI34" s="54" t="s">
        <v>169</v>
      </c>
      <c r="AJ34" s="55">
        <v>-63.6</v>
      </c>
      <c r="AK34" s="56">
        <v>0</v>
      </c>
      <c r="AL34" s="50">
        <v>1</v>
      </c>
      <c r="AM34" s="51">
        <v>0</v>
      </c>
      <c r="AN34" s="52">
        <v>1</v>
      </c>
      <c r="AO34" s="53">
        <v>-66.7</v>
      </c>
      <c r="AP34" s="54" t="s">
        <v>169</v>
      </c>
      <c r="AQ34" s="55">
        <v>-75</v>
      </c>
      <c r="AR34" s="56">
        <v>0</v>
      </c>
      <c r="AS34" s="50">
        <v>4</v>
      </c>
      <c r="AT34" s="51">
        <v>0</v>
      </c>
      <c r="AU34" s="52">
        <v>4</v>
      </c>
      <c r="AV34" s="53">
        <v>-33.299999999999997</v>
      </c>
      <c r="AW34" s="54" t="s">
        <v>169</v>
      </c>
      <c r="AX34" s="55">
        <v>-42.9</v>
      </c>
      <c r="AY34" s="56">
        <v>0</v>
      </c>
      <c r="AZ34" s="50">
        <v>0</v>
      </c>
      <c r="BA34" s="51">
        <v>0</v>
      </c>
      <c r="BB34" s="52">
        <v>0</v>
      </c>
      <c r="BC34" s="53">
        <v>-100</v>
      </c>
      <c r="BD34" s="54" t="s">
        <v>169</v>
      </c>
      <c r="BE34" s="55">
        <v>-100</v>
      </c>
      <c r="BF34" s="56">
        <v>0</v>
      </c>
      <c r="BG34" s="49" t="s">
        <v>79</v>
      </c>
      <c r="BH34" s="50">
        <v>1</v>
      </c>
      <c r="BI34" s="51">
        <v>0</v>
      </c>
      <c r="BJ34" s="52">
        <v>1</v>
      </c>
      <c r="BK34" s="53">
        <v>0</v>
      </c>
      <c r="BL34" s="54" t="s">
        <v>169</v>
      </c>
      <c r="BM34" s="55">
        <v>0</v>
      </c>
      <c r="BN34" s="56">
        <v>0</v>
      </c>
      <c r="BO34" s="50">
        <v>0</v>
      </c>
      <c r="BP34" s="51">
        <v>0</v>
      </c>
      <c r="BQ34" s="52">
        <v>0</v>
      </c>
      <c r="BR34" s="53" t="s">
        <v>169</v>
      </c>
      <c r="BS34" s="54" t="s">
        <v>169</v>
      </c>
      <c r="BT34" s="55" t="s">
        <v>169</v>
      </c>
      <c r="BU34" s="56">
        <v>0</v>
      </c>
      <c r="BV34" s="50">
        <v>1</v>
      </c>
      <c r="BW34" s="51">
        <v>0</v>
      </c>
      <c r="BX34" s="52">
        <v>1</v>
      </c>
      <c r="BY34" s="53">
        <v>-50</v>
      </c>
      <c r="BZ34" s="54" t="s">
        <v>169</v>
      </c>
      <c r="CA34" s="55">
        <v>-50</v>
      </c>
      <c r="CB34" s="56">
        <v>0</v>
      </c>
      <c r="CC34" s="50">
        <v>0</v>
      </c>
      <c r="CD34" s="51">
        <v>0</v>
      </c>
      <c r="CE34" s="52">
        <v>0</v>
      </c>
      <c r="CF34" s="53" t="s">
        <v>169</v>
      </c>
      <c r="CG34" s="54" t="s">
        <v>169</v>
      </c>
      <c r="CH34" s="55" t="s">
        <v>169</v>
      </c>
      <c r="CI34" s="56">
        <v>0</v>
      </c>
      <c r="CJ34" s="49" t="s">
        <v>79</v>
      </c>
      <c r="CK34" s="50">
        <v>2</v>
      </c>
      <c r="CL34" s="51">
        <v>0</v>
      </c>
      <c r="CM34" s="52">
        <v>2</v>
      </c>
      <c r="CN34" s="53">
        <v>100</v>
      </c>
      <c r="CO34" s="54" t="s">
        <v>169</v>
      </c>
      <c r="CP34" s="55">
        <v>100</v>
      </c>
      <c r="CQ34" s="69">
        <v>0</v>
      </c>
      <c r="CR34" s="50">
        <v>1</v>
      </c>
      <c r="CS34" s="51">
        <v>2</v>
      </c>
      <c r="CT34" s="51">
        <v>4</v>
      </c>
      <c r="CU34" s="52">
        <v>14</v>
      </c>
      <c r="CV34" s="50">
        <v>22</v>
      </c>
      <c r="CW34" s="51">
        <v>0</v>
      </c>
      <c r="CX34" s="52">
        <v>24</v>
      </c>
      <c r="CY34" s="53">
        <v>-38.9</v>
      </c>
      <c r="CZ34" s="54" t="s">
        <v>169</v>
      </c>
      <c r="DA34" s="55">
        <v>-45.5</v>
      </c>
      <c r="DB34" s="56">
        <v>0</v>
      </c>
      <c r="DC34" s="50">
        <v>0</v>
      </c>
      <c r="DD34" s="51">
        <v>0</v>
      </c>
      <c r="DE34" s="52">
        <v>0</v>
      </c>
      <c r="DF34" s="53">
        <v>-100</v>
      </c>
      <c r="DG34" s="54" t="s">
        <v>169</v>
      </c>
      <c r="DH34" s="55">
        <v>-100</v>
      </c>
      <c r="DI34" s="56">
        <v>0</v>
      </c>
    </row>
    <row r="35" spans="1:113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K35" s="60"/>
      <c r="CL35" s="60"/>
      <c r="CM35" s="60"/>
      <c r="CN35" s="60"/>
      <c r="CO35" s="60"/>
      <c r="CP35" s="60"/>
      <c r="CQ35" s="60"/>
      <c r="CR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</row>
  </sheetData>
  <mergeCells count="107">
    <mergeCell ref="DC5:DC6"/>
    <mergeCell ref="DD5:DD6"/>
    <mergeCell ref="DE5:DE6"/>
    <mergeCell ref="DF5:DH5"/>
    <mergeCell ref="DI5:DI6"/>
    <mergeCell ref="CU5:CU6"/>
    <mergeCell ref="CV5:CV6"/>
    <mergeCell ref="CW5:CW6"/>
    <mergeCell ref="CX5:CX6"/>
    <mergeCell ref="CY5:DA5"/>
    <mergeCell ref="DB5:DB6"/>
    <mergeCell ref="CM5:CM6"/>
    <mergeCell ref="CN5:CP5"/>
    <mergeCell ref="CQ5:CQ6"/>
    <mergeCell ref="CR5:CR6"/>
    <mergeCell ref="CS5:CS6"/>
    <mergeCell ref="CT5:CT6"/>
    <mergeCell ref="CD5:CD6"/>
    <mergeCell ref="CE5:CE6"/>
    <mergeCell ref="CF5:CH5"/>
    <mergeCell ref="CI5:CI6"/>
    <mergeCell ref="CK5:CK6"/>
    <mergeCell ref="CL5:CL6"/>
    <mergeCell ref="BV5:BV6"/>
    <mergeCell ref="BW5:BW6"/>
    <mergeCell ref="BX5:BX6"/>
    <mergeCell ref="BY5:CA5"/>
    <mergeCell ref="CB5:CB6"/>
    <mergeCell ref="CC5:CC6"/>
    <mergeCell ref="BH5:BH6"/>
    <mergeCell ref="BI5:BI6"/>
    <mergeCell ref="BJ5:BJ6"/>
    <mergeCell ref="BK5:BM5"/>
    <mergeCell ref="BN5:BN6"/>
    <mergeCell ref="BO5:BO6"/>
    <mergeCell ref="AY5:AY6"/>
    <mergeCell ref="AZ5:AZ6"/>
    <mergeCell ref="BA5:BA6"/>
    <mergeCell ref="BB5:BB6"/>
    <mergeCell ref="BC5:BE5"/>
    <mergeCell ref="BF5:BF6"/>
    <mergeCell ref="AO5:AQ5"/>
    <mergeCell ref="AR5:AR6"/>
    <mergeCell ref="AS5:AS6"/>
    <mergeCell ref="AT5:AT6"/>
    <mergeCell ref="AU5:AU6"/>
    <mergeCell ref="AV5:AX5"/>
    <mergeCell ref="Z5:AB5"/>
    <mergeCell ref="AC5:AC6"/>
    <mergeCell ref="AE5:AE6"/>
    <mergeCell ref="AF5:AF6"/>
    <mergeCell ref="AG5:AG6"/>
    <mergeCell ref="AH5:AJ5"/>
    <mergeCell ref="R5:R6"/>
    <mergeCell ref="S5:U5"/>
    <mergeCell ref="V5:V6"/>
    <mergeCell ref="W5:W6"/>
    <mergeCell ref="X5:X6"/>
    <mergeCell ref="Y5:Y6"/>
    <mergeCell ref="CV4:DB4"/>
    <mergeCell ref="DC4:DI4"/>
    <mergeCell ref="B5:B6"/>
    <mergeCell ref="C5:C6"/>
    <mergeCell ref="D5:D6"/>
    <mergeCell ref="E5:G5"/>
    <mergeCell ref="H5:H6"/>
    <mergeCell ref="I5:I6"/>
    <mergeCell ref="J5:J6"/>
    <mergeCell ref="K5:K6"/>
    <mergeCell ref="BO4:BU4"/>
    <mergeCell ref="BV4:CB4"/>
    <mergeCell ref="CC4:CI4"/>
    <mergeCell ref="CJ4:CJ6"/>
    <mergeCell ref="CK4:CQ4"/>
    <mergeCell ref="CR4:CU4"/>
    <mergeCell ref="BP5:BP6"/>
    <mergeCell ref="BQ5:BQ6"/>
    <mergeCell ref="BR5:BT5"/>
    <mergeCell ref="BU5:BU6"/>
    <mergeCell ref="AE4:AK4"/>
    <mergeCell ref="AL4:AR4"/>
    <mergeCell ref="AS4:AY4"/>
    <mergeCell ref="AZ4:BF4"/>
    <mergeCell ref="A1:AC1"/>
    <mergeCell ref="AD1:BF1"/>
    <mergeCell ref="BG1:CI1"/>
    <mergeCell ref="CJ1:DI1"/>
    <mergeCell ref="A2:AC2"/>
    <mergeCell ref="AD2:BF2"/>
    <mergeCell ref="BG2:CI2"/>
    <mergeCell ref="CJ2:DI2"/>
    <mergeCell ref="BG4:BG6"/>
    <mergeCell ref="BH4:BN4"/>
    <mergeCell ref="AK5:AK6"/>
    <mergeCell ref="AL5:AL6"/>
    <mergeCell ref="AM5:AM6"/>
    <mergeCell ref="AN5:AN6"/>
    <mergeCell ref="A4:A6"/>
    <mergeCell ref="B4:H4"/>
    <mergeCell ref="I4:O4"/>
    <mergeCell ref="P4:V4"/>
    <mergeCell ref="W4:AC4"/>
    <mergeCell ref="AD4:AD6"/>
    <mergeCell ref="L5:N5"/>
    <mergeCell ref="O5:O6"/>
    <mergeCell ref="P5:P6"/>
    <mergeCell ref="Q5:Q6"/>
  </mergeCells>
  <conditionalFormatting sqref="B7:H34">
    <cfRule type="cellIs" dxfId="331" priority="46" operator="equal">
      <formula>0</formula>
    </cfRule>
  </conditionalFormatting>
  <conditionalFormatting sqref="E7:G34">
    <cfRule type="cellIs" dxfId="330" priority="45" operator="greaterThan">
      <formula>1</formula>
    </cfRule>
  </conditionalFormatting>
  <conditionalFormatting sqref="P7:V34">
    <cfRule type="cellIs" dxfId="329" priority="40" operator="equal">
      <formula>0</formula>
    </cfRule>
  </conditionalFormatting>
  <conditionalFormatting sqref="S7:U34">
    <cfRule type="cellIs" dxfId="328" priority="39" operator="greaterThan">
      <formula>1</formula>
    </cfRule>
  </conditionalFormatting>
  <conditionalFormatting sqref="E7:G34">
    <cfRule type="containsText" dxfId="327" priority="44" operator="containsText" text="стаб.">
      <formula>NOT(ISERROR(SEARCH("стаб.",E7)))</formula>
    </cfRule>
  </conditionalFormatting>
  <conditionalFormatting sqref="I7:O34">
    <cfRule type="cellIs" dxfId="326" priority="43" operator="equal">
      <formula>0</formula>
    </cfRule>
  </conditionalFormatting>
  <conditionalFormatting sqref="L7:N34">
    <cfRule type="cellIs" dxfId="325" priority="42" operator="greaterThan">
      <formula>1</formula>
    </cfRule>
  </conditionalFormatting>
  <conditionalFormatting sqref="L7:N34">
    <cfRule type="containsText" dxfId="324" priority="41" operator="containsText" text="стаб.">
      <formula>NOT(ISERROR(SEARCH("стаб.",L7)))</formula>
    </cfRule>
  </conditionalFormatting>
  <conditionalFormatting sqref="S7:U34">
    <cfRule type="containsText" dxfId="323" priority="38" operator="containsText" text="стаб.">
      <formula>NOT(ISERROR(SEARCH("стаб.",S7)))</formula>
    </cfRule>
  </conditionalFormatting>
  <conditionalFormatting sqref="Z7:AB34">
    <cfRule type="containsText" dxfId="322" priority="35" operator="containsText" text="стаб.">
      <formula>NOT(ISERROR(SEARCH("стаб.",Z7)))</formula>
    </cfRule>
  </conditionalFormatting>
  <conditionalFormatting sqref="W7:AC34">
    <cfRule type="cellIs" dxfId="321" priority="37" operator="equal">
      <formula>0</formula>
    </cfRule>
  </conditionalFormatting>
  <conditionalFormatting sqref="Z7:AB34">
    <cfRule type="cellIs" dxfId="320" priority="36" operator="greaterThan">
      <formula>1</formula>
    </cfRule>
  </conditionalFormatting>
  <conditionalFormatting sqref="AE7:AK34">
    <cfRule type="cellIs" dxfId="319" priority="34" operator="equal">
      <formula>0</formula>
    </cfRule>
  </conditionalFormatting>
  <conditionalFormatting sqref="AH7:AJ34">
    <cfRule type="cellIs" dxfId="318" priority="33" operator="greaterThan">
      <formula>1</formula>
    </cfRule>
  </conditionalFormatting>
  <conditionalFormatting sqref="AH7:AJ34">
    <cfRule type="containsText" dxfId="317" priority="32" operator="containsText" text="стаб.">
      <formula>NOT(ISERROR(SEARCH("стаб.",AH7)))</formula>
    </cfRule>
  </conditionalFormatting>
  <conditionalFormatting sqref="AO7:AQ34">
    <cfRule type="containsText" dxfId="316" priority="29" operator="containsText" text="стаб.">
      <formula>NOT(ISERROR(SEARCH("стаб.",AO7)))</formula>
    </cfRule>
  </conditionalFormatting>
  <conditionalFormatting sqref="AL7:AR34">
    <cfRule type="cellIs" dxfId="315" priority="31" operator="equal">
      <formula>0</formula>
    </cfRule>
  </conditionalFormatting>
  <conditionalFormatting sqref="AO7:AQ34">
    <cfRule type="cellIs" dxfId="314" priority="30" operator="greaterThan">
      <formula>1</formula>
    </cfRule>
  </conditionalFormatting>
  <conditionalFormatting sqref="AV7:AX34">
    <cfRule type="containsText" dxfId="313" priority="26" operator="containsText" text="стаб.">
      <formula>NOT(ISERROR(SEARCH("стаб.",AV7)))</formula>
    </cfRule>
  </conditionalFormatting>
  <conditionalFormatting sqref="AS7:AY34">
    <cfRule type="cellIs" dxfId="312" priority="28" operator="equal">
      <formula>0</formula>
    </cfRule>
  </conditionalFormatting>
  <conditionalFormatting sqref="AV7:AX34">
    <cfRule type="cellIs" dxfId="311" priority="27" operator="greaterThan">
      <formula>1</formula>
    </cfRule>
  </conditionalFormatting>
  <conditionalFormatting sqref="AZ7:BF34">
    <cfRule type="cellIs" dxfId="310" priority="25" operator="equal">
      <formula>0</formula>
    </cfRule>
  </conditionalFormatting>
  <conditionalFormatting sqref="BC7:BE34">
    <cfRule type="cellIs" dxfId="309" priority="24" operator="greaterThan">
      <formula>1</formula>
    </cfRule>
  </conditionalFormatting>
  <conditionalFormatting sqref="BC7:BE34">
    <cfRule type="containsText" dxfId="308" priority="23" operator="containsText" text="стаб.">
      <formula>NOT(ISERROR(SEARCH("стаб.",BC7)))</formula>
    </cfRule>
  </conditionalFormatting>
  <conditionalFormatting sqref="BH7:BN34">
    <cfRule type="cellIs" dxfId="307" priority="22" operator="equal">
      <formula>0</formula>
    </cfRule>
  </conditionalFormatting>
  <conditionalFormatting sqref="BK7:BM34">
    <cfRule type="cellIs" dxfId="306" priority="21" operator="greaterThan">
      <formula>1</formula>
    </cfRule>
  </conditionalFormatting>
  <conditionalFormatting sqref="BK7:BM34">
    <cfRule type="containsText" dxfId="305" priority="20" operator="containsText" text="стаб.">
      <formula>NOT(ISERROR(SEARCH("стаб.",BK7)))</formula>
    </cfRule>
  </conditionalFormatting>
  <conditionalFormatting sqref="BR7:BT34">
    <cfRule type="containsText" dxfId="304" priority="17" operator="containsText" text="стаб.">
      <formula>NOT(ISERROR(SEARCH("стаб.",BR7)))</formula>
    </cfRule>
  </conditionalFormatting>
  <conditionalFormatting sqref="BO7:BU34">
    <cfRule type="cellIs" dxfId="303" priority="19" operator="equal">
      <formula>0</formula>
    </cfRule>
  </conditionalFormatting>
  <conditionalFormatting sqref="BR7:BT34">
    <cfRule type="cellIs" dxfId="302" priority="18" operator="greaterThan">
      <formula>1</formula>
    </cfRule>
  </conditionalFormatting>
  <conditionalFormatting sqref="BY7:CA34">
    <cfRule type="containsText" dxfId="301" priority="14" operator="containsText" text="стаб.">
      <formula>NOT(ISERROR(SEARCH("стаб.",BY7)))</formula>
    </cfRule>
  </conditionalFormatting>
  <conditionalFormatting sqref="BV7:CB34">
    <cfRule type="cellIs" dxfId="300" priority="16" operator="equal">
      <formula>0</formula>
    </cfRule>
  </conditionalFormatting>
  <conditionalFormatting sqref="BY7:CA34">
    <cfRule type="cellIs" dxfId="299" priority="15" operator="greaterThan">
      <formula>1</formula>
    </cfRule>
  </conditionalFormatting>
  <conditionalFormatting sqref="CC7:CI34">
    <cfRule type="cellIs" dxfId="298" priority="13" operator="equal">
      <formula>0</formula>
    </cfRule>
  </conditionalFormatting>
  <conditionalFormatting sqref="CF7:CH34">
    <cfRule type="cellIs" dxfId="297" priority="12" operator="greaterThan">
      <formula>1</formula>
    </cfRule>
  </conditionalFormatting>
  <conditionalFormatting sqref="CF7:CH34">
    <cfRule type="containsText" dxfId="296" priority="11" operator="containsText" text="стаб.">
      <formula>NOT(ISERROR(SEARCH("стаб.",CF7)))</formula>
    </cfRule>
  </conditionalFormatting>
  <conditionalFormatting sqref="CK7:CQ34">
    <cfRule type="cellIs" dxfId="295" priority="10" operator="equal">
      <formula>0</formula>
    </cfRule>
  </conditionalFormatting>
  <conditionalFormatting sqref="CN7:CP34">
    <cfRule type="cellIs" dxfId="294" priority="9" operator="greaterThan">
      <formula>1</formula>
    </cfRule>
  </conditionalFormatting>
  <conditionalFormatting sqref="CN7:CP34">
    <cfRule type="containsText" dxfId="293" priority="8" operator="containsText" text="стаб.">
      <formula>NOT(ISERROR(SEARCH("стаб.",CN7)))</formula>
    </cfRule>
  </conditionalFormatting>
  <conditionalFormatting sqref="CR7:CU34">
    <cfRule type="cellIs" dxfId="292" priority="7" operator="equal">
      <formula>0</formula>
    </cfRule>
  </conditionalFormatting>
  <conditionalFormatting sqref="CY7:DA34">
    <cfRule type="containsText" dxfId="291" priority="4" operator="containsText" text="стаб.">
      <formula>NOT(ISERROR(SEARCH("стаб.",CY7)))</formula>
    </cfRule>
  </conditionalFormatting>
  <conditionalFormatting sqref="CV7:DB34">
    <cfRule type="cellIs" dxfId="290" priority="6" operator="equal">
      <formula>0</formula>
    </cfRule>
  </conditionalFormatting>
  <conditionalFormatting sqref="CY7:DA34">
    <cfRule type="cellIs" dxfId="289" priority="5" operator="greaterThan">
      <formula>1</formula>
    </cfRule>
  </conditionalFormatting>
  <conditionalFormatting sqref="DF7:DH34">
    <cfRule type="containsText" dxfId="288" priority="1" operator="containsText" text="стаб.">
      <formula>NOT(ISERROR(SEARCH("стаб.",DF7)))</formula>
    </cfRule>
  </conditionalFormatting>
  <conditionalFormatting sqref="DC7:DI34">
    <cfRule type="cellIs" dxfId="287" priority="3" operator="equal">
      <formula>0</formula>
    </cfRule>
  </conditionalFormatting>
  <conditionalFormatting sqref="DF7:DH34">
    <cfRule type="cellIs" dxfId="286" priority="2" operator="greaterThan">
      <formula>1</formula>
    </cfRule>
  </conditionalFormatting>
  <pageMargins left="0.39370078740157483" right="0.39370078740157483" top="0.94488188976377963" bottom="0.3937007874015748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5"/>
  <sheetViews>
    <sheetView view="pageBreakPreview" zoomScale="50" zoomScaleNormal="80" zoomScaleSheetLayoutView="50" workbookViewId="0">
      <selection activeCell="H9" sqref="H9"/>
    </sheetView>
  </sheetViews>
  <sheetFormatPr defaultColWidth="8.85546875" defaultRowHeight="15"/>
  <cols>
    <col min="1" max="1" width="22.7109375" style="3" customWidth="1"/>
    <col min="2" max="30" width="7.7109375" style="62" customWidth="1"/>
    <col min="31" max="31" width="22.7109375" style="3" customWidth="1"/>
    <col min="32" max="32" width="5.7109375" style="62" bestFit="1" customWidth="1"/>
    <col min="33" max="34" width="6.140625" style="62" bestFit="1" customWidth="1"/>
    <col min="35" max="35" width="7.42578125" style="62" customWidth="1"/>
    <col min="36" max="36" width="8.140625" style="62" bestFit="1" customWidth="1"/>
    <col min="37" max="37" width="7.42578125" style="62" customWidth="1"/>
    <col min="38" max="39" width="9.85546875" style="62" customWidth="1"/>
    <col min="40" max="40" width="5.7109375" style="62" bestFit="1" customWidth="1"/>
    <col min="41" max="42" width="6.140625" style="62" bestFit="1" customWidth="1"/>
    <col min="43" max="43" width="7.42578125" style="62" customWidth="1"/>
    <col min="44" max="44" width="8.140625" style="62" bestFit="1" customWidth="1"/>
    <col min="45" max="45" width="7.42578125" style="62" customWidth="1"/>
    <col min="46" max="46" width="12.140625" style="62" bestFit="1" customWidth="1"/>
    <col min="47" max="47" width="5.7109375" style="62" bestFit="1" customWidth="1"/>
    <col min="48" max="49" width="6.140625" style="62" bestFit="1" customWidth="1"/>
    <col min="50" max="50" width="7.42578125" style="62" customWidth="1"/>
    <col min="51" max="51" width="8.140625" style="62" bestFit="1" customWidth="1"/>
    <col min="52" max="52" width="7.42578125" style="62" customWidth="1"/>
    <col min="53" max="53" width="12.140625" style="62" bestFit="1" customWidth="1"/>
    <col min="54" max="54" width="5.7109375" style="62" bestFit="1" customWidth="1"/>
    <col min="55" max="56" width="6.140625" style="62" bestFit="1" customWidth="1"/>
    <col min="57" max="57" width="7.42578125" style="62" customWidth="1"/>
    <col min="58" max="58" width="8.140625" style="62" bestFit="1" customWidth="1"/>
    <col min="59" max="59" width="7.42578125" style="62" customWidth="1"/>
    <col min="60" max="60" width="12.140625" style="62" bestFit="1" customWidth="1"/>
    <col min="61" max="16384" width="8.85546875" style="3"/>
  </cols>
  <sheetData>
    <row r="1" spans="1:60" s="1" customFormat="1" ht="26.25">
      <c r="A1" s="281" t="s">
        <v>99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 t="s">
        <v>99</v>
      </c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</row>
    <row r="2" spans="1:60" s="2" customFormat="1" ht="26.25">
      <c r="A2" s="282" t="s">
        <v>168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 t="s">
        <v>168</v>
      </c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</row>
    <row r="3" spans="1:60" ht="28.1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1:60" s="4" customFormat="1" ht="46.9" customHeight="1" thickBot="1">
      <c r="A4" s="283"/>
      <c r="B4" s="286" t="s">
        <v>100</v>
      </c>
      <c r="C4" s="287"/>
      <c r="D4" s="287"/>
      <c r="E4" s="287"/>
      <c r="F4" s="287"/>
      <c r="G4" s="287"/>
      <c r="H4" s="346"/>
      <c r="I4" s="288"/>
      <c r="J4" s="286" t="s">
        <v>101</v>
      </c>
      <c r="K4" s="287"/>
      <c r="L4" s="287"/>
      <c r="M4" s="287"/>
      <c r="N4" s="287"/>
      <c r="O4" s="287"/>
      <c r="P4" s="288"/>
      <c r="Q4" s="286" t="s">
        <v>102</v>
      </c>
      <c r="R4" s="287"/>
      <c r="S4" s="287"/>
      <c r="T4" s="287"/>
      <c r="U4" s="287"/>
      <c r="V4" s="287"/>
      <c r="W4" s="288"/>
      <c r="X4" s="286" t="s">
        <v>45</v>
      </c>
      <c r="Y4" s="287"/>
      <c r="Z4" s="287"/>
      <c r="AA4" s="287"/>
      <c r="AB4" s="287"/>
      <c r="AC4" s="287"/>
      <c r="AD4" s="288"/>
      <c r="AE4" s="283"/>
      <c r="AF4" s="286" t="s">
        <v>103</v>
      </c>
      <c r="AG4" s="287"/>
      <c r="AH4" s="287"/>
      <c r="AI4" s="287"/>
      <c r="AJ4" s="287"/>
      <c r="AK4" s="287"/>
      <c r="AL4" s="346"/>
      <c r="AM4" s="288"/>
      <c r="AN4" s="326" t="s">
        <v>104</v>
      </c>
      <c r="AO4" s="327"/>
      <c r="AP4" s="327"/>
      <c r="AQ4" s="327"/>
      <c r="AR4" s="327"/>
      <c r="AS4" s="327"/>
      <c r="AT4" s="347"/>
      <c r="AU4" s="326" t="s">
        <v>105</v>
      </c>
      <c r="AV4" s="327"/>
      <c r="AW4" s="327"/>
      <c r="AX4" s="327"/>
      <c r="AY4" s="327"/>
      <c r="AZ4" s="327"/>
      <c r="BA4" s="347"/>
      <c r="BB4" s="326" t="s">
        <v>106</v>
      </c>
      <c r="BC4" s="327"/>
      <c r="BD4" s="327"/>
      <c r="BE4" s="327"/>
      <c r="BF4" s="327"/>
      <c r="BG4" s="327"/>
      <c r="BH4" s="347"/>
    </row>
    <row r="5" spans="1:60" ht="32.450000000000003" customHeight="1">
      <c r="A5" s="284"/>
      <c r="B5" s="300" t="s">
        <v>8</v>
      </c>
      <c r="C5" s="294" t="s">
        <v>9</v>
      </c>
      <c r="D5" s="302" t="s">
        <v>10</v>
      </c>
      <c r="E5" s="304" t="s">
        <v>11</v>
      </c>
      <c r="F5" s="305"/>
      <c r="G5" s="306"/>
      <c r="H5" s="307" t="s">
        <v>12</v>
      </c>
      <c r="I5" s="307" t="s">
        <v>13</v>
      </c>
      <c r="J5" s="300" t="s">
        <v>8</v>
      </c>
      <c r="K5" s="294" t="s">
        <v>9</v>
      </c>
      <c r="L5" s="302" t="s">
        <v>10</v>
      </c>
      <c r="M5" s="304" t="s">
        <v>11</v>
      </c>
      <c r="N5" s="305"/>
      <c r="O5" s="306"/>
      <c r="P5" s="307" t="s">
        <v>12</v>
      </c>
      <c r="Q5" s="300" t="s">
        <v>8</v>
      </c>
      <c r="R5" s="294" t="s">
        <v>9</v>
      </c>
      <c r="S5" s="302" t="s">
        <v>10</v>
      </c>
      <c r="T5" s="304" t="s">
        <v>11</v>
      </c>
      <c r="U5" s="305"/>
      <c r="V5" s="306"/>
      <c r="W5" s="307" t="s">
        <v>12</v>
      </c>
      <c r="X5" s="300" t="s">
        <v>8</v>
      </c>
      <c r="Y5" s="294" t="s">
        <v>9</v>
      </c>
      <c r="Z5" s="302" t="s">
        <v>10</v>
      </c>
      <c r="AA5" s="304" t="s">
        <v>11</v>
      </c>
      <c r="AB5" s="305"/>
      <c r="AC5" s="306"/>
      <c r="AD5" s="307" t="s">
        <v>12</v>
      </c>
      <c r="AE5" s="284"/>
      <c r="AF5" s="300" t="s">
        <v>8</v>
      </c>
      <c r="AG5" s="294" t="s">
        <v>9</v>
      </c>
      <c r="AH5" s="302" t="s">
        <v>10</v>
      </c>
      <c r="AI5" s="304" t="s">
        <v>11</v>
      </c>
      <c r="AJ5" s="305"/>
      <c r="AK5" s="306"/>
      <c r="AL5" s="307" t="s">
        <v>12</v>
      </c>
      <c r="AM5" s="307" t="s">
        <v>13</v>
      </c>
      <c r="AN5" s="300" t="s">
        <v>8</v>
      </c>
      <c r="AO5" s="294" t="s">
        <v>9</v>
      </c>
      <c r="AP5" s="302" t="s">
        <v>10</v>
      </c>
      <c r="AQ5" s="304" t="s">
        <v>11</v>
      </c>
      <c r="AR5" s="305"/>
      <c r="AS5" s="306"/>
      <c r="AT5" s="307" t="s">
        <v>12</v>
      </c>
      <c r="AU5" s="300" t="s">
        <v>8</v>
      </c>
      <c r="AV5" s="294" t="s">
        <v>9</v>
      </c>
      <c r="AW5" s="302" t="s">
        <v>10</v>
      </c>
      <c r="AX5" s="304" t="s">
        <v>11</v>
      </c>
      <c r="AY5" s="305"/>
      <c r="AZ5" s="306"/>
      <c r="BA5" s="307" t="s">
        <v>12</v>
      </c>
      <c r="BB5" s="300" t="s">
        <v>8</v>
      </c>
      <c r="BC5" s="294" t="s">
        <v>9</v>
      </c>
      <c r="BD5" s="302" t="s">
        <v>10</v>
      </c>
      <c r="BE5" s="304" t="s">
        <v>11</v>
      </c>
      <c r="BF5" s="305"/>
      <c r="BG5" s="306"/>
      <c r="BH5" s="307" t="s">
        <v>12</v>
      </c>
    </row>
    <row r="6" spans="1:60" ht="17.45" customHeight="1" thickBot="1">
      <c r="A6" s="285"/>
      <c r="B6" s="301"/>
      <c r="C6" s="295"/>
      <c r="D6" s="303"/>
      <c r="E6" s="5" t="s">
        <v>8</v>
      </c>
      <c r="F6" s="6" t="s">
        <v>9</v>
      </c>
      <c r="G6" s="7" t="s">
        <v>10</v>
      </c>
      <c r="H6" s="308"/>
      <c r="I6" s="308"/>
      <c r="J6" s="301"/>
      <c r="K6" s="295"/>
      <c r="L6" s="303"/>
      <c r="M6" s="5" t="s">
        <v>8</v>
      </c>
      <c r="N6" s="6" t="s">
        <v>9</v>
      </c>
      <c r="O6" s="7" t="s">
        <v>10</v>
      </c>
      <c r="P6" s="308"/>
      <c r="Q6" s="301"/>
      <c r="R6" s="295"/>
      <c r="S6" s="303"/>
      <c r="T6" s="5" t="s">
        <v>8</v>
      </c>
      <c r="U6" s="6" t="s">
        <v>9</v>
      </c>
      <c r="V6" s="7" t="s">
        <v>10</v>
      </c>
      <c r="W6" s="308"/>
      <c r="X6" s="301"/>
      <c r="Y6" s="295"/>
      <c r="Z6" s="303"/>
      <c r="AA6" s="5" t="s">
        <v>8</v>
      </c>
      <c r="AB6" s="6" t="s">
        <v>9</v>
      </c>
      <c r="AC6" s="7" t="s">
        <v>10</v>
      </c>
      <c r="AD6" s="308"/>
      <c r="AE6" s="285"/>
      <c r="AF6" s="301"/>
      <c r="AG6" s="295"/>
      <c r="AH6" s="303"/>
      <c r="AI6" s="5" t="s">
        <v>8</v>
      </c>
      <c r="AJ6" s="6" t="s">
        <v>9</v>
      </c>
      <c r="AK6" s="7" t="s">
        <v>10</v>
      </c>
      <c r="AL6" s="308"/>
      <c r="AM6" s="308"/>
      <c r="AN6" s="301"/>
      <c r="AO6" s="295"/>
      <c r="AP6" s="303"/>
      <c r="AQ6" s="5" t="s">
        <v>8</v>
      </c>
      <c r="AR6" s="6" t="s">
        <v>9</v>
      </c>
      <c r="AS6" s="7" t="s">
        <v>10</v>
      </c>
      <c r="AT6" s="308"/>
      <c r="AU6" s="301"/>
      <c r="AV6" s="295"/>
      <c r="AW6" s="303"/>
      <c r="AX6" s="5" t="s">
        <v>8</v>
      </c>
      <c r="AY6" s="6" t="s">
        <v>9</v>
      </c>
      <c r="AZ6" s="7" t="s">
        <v>10</v>
      </c>
      <c r="BA6" s="308"/>
      <c r="BB6" s="301"/>
      <c r="BC6" s="295"/>
      <c r="BD6" s="303"/>
      <c r="BE6" s="5" t="s">
        <v>8</v>
      </c>
      <c r="BF6" s="6" t="s">
        <v>9</v>
      </c>
      <c r="BG6" s="7" t="s">
        <v>10</v>
      </c>
      <c r="BH6" s="308"/>
    </row>
    <row r="7" spans="1:60" s="25" customFormat="1" ht="30.6" customHeight="1" thickBot="1">
      <c r="A7" s="9" t="s">
        <v>52</v>
      </c>
      <c r="B7" s="10">
        <v>356</v>
      </c>
      <c r="C7" s="11">
        <v>27</v>
      </c>
      <c r="D7" s="12">
        <v>345</v>
      </c>
      <c r="E7" s="13">
        <v>-19.100000000000001</v>
      </c>
      <c r="F7" s="14">
        <v>-3.6</v>
      </c>
      <c r="G7" s="15">
        <v>-21.8</v>
      </c>
      <c r="H7" s="16">
        <v>7.3</v>
      </c>
      <c r="I7" s="16">
        <v>27.3</v>
      </c>
      <c r="J7" s="10">
        <v>242</v>
      </c>
      <c r="K7" s="11">
        <v>14</v>
      </c>
      <c r="L7" s="12">
        <v>241</v>
      </c>
      <c r="M7" s="13">
        <v>-8.6999999999999993</v>
      </c>
      <c r="N7" s="14">
        <v>-6.7</v>
      </c>
      <c r="O7" s="15">
        <v>-11.7</v>
      </c>
      <c r="P7" s="16">
        <v>5.5</v>
      </c>
      <c r="Q7" s="10">
        <v>117</v>
      </c>
      <c r="R7" s="11">
        <v>18</v>
      </c>
      <c r="S7" s="12">
        <v>99</v>
      </c>
      <c r="T7" s="13">
        <v>-21.5</v>
      </c>
      <c r="U7" s="14" t="s">
        <v>169</v>
      </c>
      <c r="V7" s="15">
        <v>-27.2</v>
      </c>
      <c r="W7" s="16">
        <v>15.4</v>
      </c>
      <c r="X7" s="10">
        <v>128</v>
      </c>
      <c r="Y7" s="11">
        <v>19</v>
      </c>
      <c r="Z7" s="12">
        <v>117</v>
      </c>
      <c r="AA7" s="13">
        <v>-28.9</v>
      </c>
      <c r="AB7" s="14">
        <v>-17.399999999999999</v>
      </c>
      <c r="AC7" s="15">
        <v>-30.8</v>
      </c>
      <c r="AD7" s="16">
        <v>14</v>
      </c>
      <c r="AE7" s="9" t="s">
        <v>52</v>
      </c>
      <c r="AF7" s="10">
        <v>134</v>
      </c>
      <c r="AG7" s="11">
        <v>6</v>
      </c>
      <c r="AH7" s="12">
        <v>139</v>
      </c>
      <c r="AI7" s="13">
        <v>-20.7</v>
      </c>
      <c r="AJ7" s="14">
        <v>20</v>
      </c>
      <c r="AK7" s="15">
        <v>-22.3</v>
      </c>
      <c r="AL7" s="16">
        <v>4.0999999999999996</v>
      </c>
      <c r="AM7" s="16">
        <v>37.6</v>
      </c>
      <c r="AN7" s="10">
        <v>29</v>
      </c>
      <c r="AO7" s="11">
        <v>0</v>
      </c>
      <c r="AP7" s="12">
        <v>32</v>
      </c>
      <c r="AQ7" s="13">
        <v>-29.3</v>
      </c>
      <c r="AR7" s="14">
        <v>-100</v>
      </c>
      <c r="AS7" s="15">
        <v>-23.8</v>
      </c>
      <c r="AT7" s="16">
        <v>0</v>
      </c>
      <c r="AU7" s="10">
        <v>105</v>
      </c>
      <c r="AV7" s="11">
        <v>6</v>
      </c>
      <c r="AW7" s="12">
        <v>107</v>
      </c>
      <c r="AX7" s="13">
        <v>-18</v>
      </c>
      <c r="AY7" s="14">
        <v>50</v>
      </c>
      <c r="AZ7" s="15">
        <v>-21.9</v>
      </c>
      <c r="BA7" s="16">
        <v>5.3</v>
      </c>
      <c r="BB7" s="10">
        <v>11</v>
      </c>
      <c r="BC7" s="11">
        <v>7</v>
      </c>
      <c r="BD7" s="12">
        <v>4</v>
      </c>
      <c r="BE7" s="13">
        <v>-60.7</v>
      </c>
      <c r="BF7" s="14">
        <v>-12.5</v>
      </c>
      <c r="BG7" s="15">
        <v>-81</v>
      </c>
      <c r="BH7" s="16">
        <v>63.6</v>
      </c>
    </row>
    <row r="8" spans="1:60" s="25" customFormat="1" ht="22.15" customHeight="1">
      <c r="A8" s="26" t="s">
        <v>53</v>
      </c>
      <c r="B8" s="27">
        <v>208</v>
      </c>
      <c r="C8" s="28">
        <v>8</v>
      </c>
      <c r="D8" s="29">
        <v>210</v>
      </c>
      <c r="E8" s="30">
        <v>-13.3</v>
      </c>
      <c r="F8" s="31">
        <v>33.299999999999997</v>
      </c>
      <c r="G8" s="32">
        <v>-15.7</v>
      </c>
      <c r="H8" s="33">
        <v>3.7</v>
      </c>
      <c r="I8" s="33">
        <v>31</v>
      </c>
      <c r="J8" s="27">
        <v>149</v>
      </c>
      <c r="K8" s="28">
        <v>5</v>
      </c>
      <c r="L8" s="29">
        <v>151</v>
      </c>
      <c r="M8" s="30">
        <v>-4.5</v>
      </c>
      <c r="N8" s="31">
        <v>66.7</v>
      </c>
      <c r="O8" s="32">
        <v>-6.8</v>
      </c>
      <c r="P8" s="33">
        <v>3.2</v>
      </c>
      <c r="Q8" s="27">
        <v>62</v>
      </c>
      <c r="R8" s="28">
        <v>4</v>
      </c>
      <c r="S8" s="29">
        <v>58</v>
      </c>
      <c r="T8" s="30">
        <v>10.7</v>
      </c>
      <c r="U8" s="31">
        <v>33.299999999999997</v>
      </c>
      <c r="V8" s="32">
        <v>3.6</v>
      </c>
      <c r="W8" s="33">
        <v>6.5</v>
      </c>
      <c r="X8" s="27">
        <v>64</v>
      </c>
      <c r="Y8" s="28">
        <v>2</v>
      </c>
      <c r="Z8" s="29">
        <v>66</v>
      </c>
      <c r="AA8" s="30">
        <v>-21</v>
      </c>
      <c r="AB8" s="31">
        <v>-60</v>
      </c>
      <c r="AC8" s="32">
        <v>-18.5</v>
      </c>
      <c r="AD8" s="33">
        <v>2.9</v>
      </c>
      <c r="AE8" s="26" t="s">
        <v>53</v>
      </c>
      <c r="AF8" s="27">
        <v>90</v>
      </c>
      <c r="AG8" s="28">
        <v>4</v>
      </c>
      <c r="AH8" s="29">
        <v>93</v>
      </c>
      <c r="AI8" s="30">
        <v>-25.6</v>
      </c>
      <c r="AJ8" s="31">
        <v>33.299999999999997</v>
      </c>
      <c r="AK8" s="32">
        <v>-26.8</v>
      </c>
      <c r="AL8" s="33">
        <v>4.0999999999999996</v>
      </c>
      <c r="AM8" s="33">
        <v>43.3</v>
      </c>
      <c r="AN8" s="27">
        <v>26</v>
      </c>
      <c r="AO8" s="28">
        <v>0</v>
      </c>
      <c r="AP8" s="29">
        <v>29</v>
      </c>
      <c r="AQ8" s="30">
        <v>-29.7</v>
      </c>
      <c r="AR8" s="31">
        <v>-100</v>
      </c>
      <c r="AS8" s="32">
        <v>-23.7</v>
      </c>
      <c r="AT8" s="33">
        <v>0</v>
      </c>
      <c r="AU8" s="27">
        <v>64</v>
      </c>
      <c r="AV8" s="28">
        <v>4</v>
      </c>
      <c r="AW8" s="29">
        <v>64</v>
      </c>
      <c r="AX8" s="30">
        <v>-23.8</v>
      </c>
      <c r="AY8" s="31">
        <v>100</v>
      </c>
      <c r="AZ8" s="32">
        <v>-28.1</v>
      </c>
      <c r="BA8" s="33">
        <v>5.9</v>
      </c>
      <c r="BB8" s="27">
        <v>5</v>
      </c>
      <c r="BC8" s="28">
        <v>1</v>
      </c>
      <c r="BD8" s="29">
        <v>4</v>
      </c>
      <c r="BE8" s="30">
        <v>-28.6</v>
      </c>
      <c r="BF8" s="31" t="s">
        <v>169</v>
      </c>
      <c r="BG8" s="32">
        <v>-33.299999999999997</v>
      </c>
      <c r="BH8" s="33">
        <v>20</v>
      </c>
    </row>
    <row r="9" spans="1:60" ht="22.15" customHeight="1">
      <c r="A9" s="38" t="s">
        <v>54</v>
      </c>
      <c r="B9" s="39">
        <v>74</v>
      </c>
      <c r="C9" s="40">
        <v>3</v>
      </c>
      <c r="D9" s="41">
        <v>73</v>
      </c>
      <c r="E9" s="42">
        <v>-14.9</v>
      </c>
      <c r="F9" s="43">
        <v>50</v>
      </c>
      <c r="G9" s="44">
        <v>-20.7</v>
      </c>
      <c r="H9" s="45">
        <v>3.9</v>
      </c>
      <c r="I9" s="45">
        <v>28</v>
      </c>
      <c r="J9" s="39">
        <v>54</v>
      </c>
      <c r="K9" s="40">
        <v>2</v>
      </c>
      <c r="L9" s="41">
        <v>52</v>
      </c>
      <c r="M9" s="42">
        <v>-12.9</v>
      </c>
      <c r="N9" s="43">
        <v>100</v>
      </c>
      <c r="O9" s="44">
        <v>-22.4</v>
      </c>
      <c r="P9" s="45">
        <v>3.7</v>
      </c>
      <c r="Q9" s="39">
        <v>19</v>
      </c>
      <c r="R9" s="40">
        <v>1</v>
      </c>
      <c r="S9" s="41">
        <v>18</v>
      </c>
      <c r="T9" s="42">
        <v>18.8</v>
      </c>
      <c r="U9" s="43" t="s">
        <v>169</v>
      </c>
      <c r="V9" s="44">
        <v>12.5</v>
      </c>
      <c r="W9" s="45">
        <v>5.3</v>
      </c>
      <c r="X9" s="39">
        <v>27</v>
      </c>
      <c r="Y9" s="40">
        <v>0</v>
      </c>
      <c r="Z9" s="41">
        <v>27</v>
      </c>
      <c r="AA9" s="42">
        <v>-20.6</v>
      </c>
      <c r="AB9" s="43">
        <v>-100</v>
      </c>
      <c r="AC9" s="44">
        <v>-25</v>
      </c>
      <c r="AD9" s="45">
        <v>0</v>
      </c>
      <c r="AE9" s="38" t="s">
        <v>54</v>
      </c>
      <c r="AF9" s="39">
        <v>33</v>
      </c>
      <c r="AG9" s="40">
        <v>2</v>
      </c>
      <c r="AH9" s="41">
        <v>31</v>
      </c>
      <c r="AI9" s="42">
        <v>-21.4</v>
      </c>
      <c r="AJ9" s="43">
        <v>0</v>
      </c>
      <c r="AK9" s="44">
        <v>-35.4</v>
      </c>
      <c r="AL9" s="45">
        <v>6.1</v>
      </c>
      <c r="AM9" s="45">
        <v>44.6</v>
      </c>
      <c r="AN9" s="39">
        <v>9</v>
      </c>
      <c r="AO9" s="40">
        <v>0</v>
      </c>
      <c r="AP9" s="41">
        <v>9</v>
      </c>
      <c r="AQ9" s="42">
        <v>-25</v>
      </c>
      <c r="AR9" s="43" t="s">
        <v>169</v>
      </c>
      <c r="AS9" s="44">
        <v>-30.8</v>
      </c>
      <c r="AT9" s="45">
        <v>0</v>
      </c>
      <c r="AU9" s="39">
        <v>24</v>
      </c>
      <c r="AV9" s="40">
        <v>2</v>
      </c>
      <c r="AW9" s="41">
        <v>22</v>
      </c>
      <c r="AX9" s="42">
        <v>-20</v>
      </c>
      <c r="AY9" s="43">
        <v>0</v>
      </c>
      <c r="AZ9" s="44">
        <v>-37.1</v>
      </c>
      <c r="BA9" s="45">
        <v>8.3000000000000007</v>
      </c>
      <c r="BB9" s="39">
        <v>3</v>
      </c>
      <c r="BC9" s="40">
        <v>1</v>
      </c>
      <c r="BD9" s="41">
        <v>2</v>
      </c>
      <c r="BE9" s="42" t="s">
        <v>169</v>
      </c>
      <c r="BF9" s="43">
        <v>0</v>
      </c>
      <c r="BG9" s="44">
        <v>-33.299999999999997</v>
      </c>
      <c r="BH9" s="45">
        <v>33.299999999999997</v>
      </c>
    </row>
    <row r="10" spans="1:60" ht="22.15" customHeight="1">
      <c r="A10" s="38" t="s">
        <v>55</v>
      </c>
      <c r="B10" s="39">
        <v>47</v>
      </c>
      <c r="C10" s="40">
        <v>3</v>
      </c>
      <c r="D10" s="41">
        <v>49</v>
      </c>
      <c r="E10" s="42">
        <v>17.5</v>
      </c>
      <c r="F10" s="43">
        <v>200</v>
      </c>
      <c r="G10" s="44">
        <v>25.6</v>
      </c>
      <c r="H10" s="45">
        <v>5.8</v>
      </c>
      <c r="I10" s="45">
        <v>32.4</v>
      </c>
      <c r="J10" s="39">
        <v>33</v>
      </c>
      <c r="K10" s="40">
        <v>2</v>
      </c>
      <c r="L10" s="41">
        <v>36</v>
      </c>
      <c r="M10" s="42">
        <v>22.2</v>
      </c>
      <c r="N10" s="43">
        <v>0</v>
      </c>
      <c r="O10" s="44">
        <v>33.299999999999997</v>
      </c>
      <c r="P10" s="45">
        <v>5.3</v>
      </c>
      <c r="Q10" s="39">
        <v>15</v>
      </c>
      <c r="R10" s="40">
        <v>2</v>
      </c>
      <c r="S10" s="41">
        <v>13</v>
      </c>
      <c r="T10" s="42">
        <v>36.4</v>
      </c>
      <c r="U10" s="43">
        <v>100</v>
      </c>
      <c r="V10" s="44">
        <v>30</v>
      </c>
      <c r="W10" s="45">
        <v>13.3</v>
      </c>
      <c r="X10" s="39">
        <v>19</v>
      </c>
      <c r="Y10" s="40">
        <v>2</v>
      </c>
      <c r="Z10" s="41">
        <v>19</v>
      </c>
      <c r="AA10" s="42">
        <v>111.1</v>
      </c>
      <c r="AB10" s="43">
        <v>100</v>
      </c>
      <c r="AC10" s="44">
        <v>137.5</v>
      </c>
      <c r="AD10" s="45">
        <v>9.5</v>
      </c>
      <c r="AE10" s="38" t="s">
        <v>55</v>
      </c>
      <c r="AF10" s="39">
        <v>18</v>
      </c>
      <c r="AG10" s="40">
        <v>1</v>
      </c>
      <c r="AH10" s="41">
        <v>22</v>
      </c>
      <c r="AI10" s="42">
        <v>-25</v>
      </c>
      <c r="AJ10" s="43" t="s">
        <v>169</v>
      </c>
      <c r="AK10" s="44">
        <v>-4.3</v>
      </c>
      <c r="AL10" s="45">
        <v>4.3</v>
      </c>
      <c r="AM10" s="45">
        <v>38.299999999999997</v>
      </c>
      <c r="AN10" s="39">
        <v>5</v>
      </c>
      <c r="AO10" s="40">
        <v>0</v>
      </c>
      <c r="AP10" s="41">
        <v>8</v>
      </c>
      <c r="AQ10" s="42">
        <v>-50</v>
      </c>
      <c r="AR10" s="43">
        <v>-100</v>
      </c>
      <c r="AS10" s="44">
        <v>-11.1</v>
      </c>
      <c r="AT10" s="45">
        <v>0</v>
      </c>
      <c r="AU10" s="39">
        <v>13</v>
      </c>
      <c r="AV10" s="40">
        <v>1</v>
      </c>
      <c r="AW10" s="41">
        <v>14</v>
      </c>
      <c r="AX10" s="42">
        <v>-7.1</v>
      </c>
      <c r="AY10" s="43">
        <v>0</v>
      </c>
      <c r="AZ10" s="44" t="s">
        <v>169</v>
      </c>
      <c r="BA10" s="45">
        <v>6.7</v>
      </c>
      <c r="BB10" s="39">
        <v>1</v>
      </c>
      <c r="BC10" s="40">
        <v>0</v>
      </c>
      <c r="BD10" s="41">
        <v>1</v>
      </c>
      <c r="BE10" s="42">
        <v>0</v>
      </c>
      <c r="BF10" s="43" t="s">
        <v>169</v>
      </c>
      <c r="BG10" s="44">
        <v>0</v>
      </c>
      <c r="BH10" s="45">
        <v>0</v>
      </c>
    </row>
    <row r="11" spans="1:60" ht="22.15" customHeight="1">
      <c r="A11" s="38" t="s">
        <v>56</v>
      </c>
      <c r="B11" s="39">
        <v>36</v>
      </c>
      <c r="C11" s="40">
        <v>1</v>
      </c>
      <c r="D11" s="41">
        <v>35</v>
      </c>
      <c r="E11" s="42">
        <v>-2.7</v>
      </c>
      <c r="F11" s="43">
        <v>0</v>
      </c>
      <c r="G11" s="44">
        <v>-12.5</v>
      </c>
      <c r="H11" s="45">
        <v>2.8</v>
      </c>
      <c r="I11" s="45">
        <v>48.6</v>
      </c>
      <c r="J11" s="39">
        <v>24</v>
      </c>
      <c r="K11" s="40">
        <v>0</v>
      </c>
      <c r="L11" s="41">
        <v>24</v>
      </c>
      <c r="M11" s="42">
        <v>9.1</v>
      </c>
      <c r="N11" s="43" t="s">
        <v>169</v>
      </c>
      <c r="O11" s="44">
        <v>9.1</v>
      </c>
      <c r="P11" s="45">
        <v>0</v>
      </c>
      <c r="Q11" s="39">
        <v>14</v>
      </c>
      <c r="R11" s="40">
        <v>1</v>
      </c>
      <c r="S11" s="41">
        <v>13</v>
      </c>
      <c r="T11" s="42">
        <v>55.6</v>
      </c>
      <c r="U11" s="43">
        <v>0</v>
      </c>
      <c r="V11" s="44">
        <v>44.4</v>
      </c>
      <c r="W11" s="45">
        <v>7.1</v>
      </c>
      <c r="X11" s="39">
        <v>6</v>
      </c>
      <c r="Y11" s="40">
        <v>0</v>
      </c>
      <c r="Z11" s="41">
        <v>6</v>
      </c>
      <c r="AA11" s="42">
        <v>-53.8</v>
      </c>
      <c r="AB11" s="43" t="s">
        <v>169</v>
      </c>
      <c r="AC11" s="44">
        <v>-53.8</v>
      </c>
      <c r="AD11" s="45">
        <v>0</v>
      </c>
      <c r="AE11" s="38" t="s">
        <v>56</v>
      </c>
      <c r="AF11" s="39">
        <v>16</v>
      </c>
      <c r="AG11" s="40">
        <v>0</v>
      </c>
      <c r="AH11" s="41">
        <v>16</v>
      </c>
      <c r="AI11" s="42">
        <v>-5.9</v>
      </c>
      <c r="AJ11" s="43" t="s">
        <v>169</v>
      </c>
      <c r="AK11" s="44">
        <v>-5.9</v>
      </c>
      <c r="AL11" s="45">
        <v>0</v>
      </c>
      <c r="AM11" s="45">
        <v>44.4</v>
      </c>
      <c r="AN11" s="39">
        <v>2</v>
      </c>
      <c r="AO11" s="40">
        <v>0</v>
      </c>
      <c r="AP11" s="41">
        <v>2</v>
      </c>
      <c r="AQ11" s="42" t="s">
        <v>169</v>
      </c>
      <c r="AR11" s="43" t="s">
        <v>169</v>
      </c>
      <c r="AS11" s="44" t="s">
        <v>169</v>
      </c>
      <c r="AT11" s="45">
        <v>0</v>
      </c>
      <c r="AU11" s="39">
        <v>14</v>
      </c>
      <c r="AV11" s="40">
        <v>0</v>
      </c>
      <c r="AW11" s="41">
        <v>14</v>
      </c>
      <c r="AX11" s="42">
        <v>-6.7</v>
      </c>
      <c r="AY11" s="43" t="s">
        <v>169</v>
      </c>
      <c r="AZ11" s="44">
        <v>-6.7</v>
      </c>
      <c r="BA11" s="45">
        <v>0</v>
      </c>
      <c r="BB11" s="39">
        <v>0</v>
      </c>
      <c r="BC11" s="40">
        <v>0</v>
      </c>
      <c r="BD11" s="41">
        <v>0</v>
      </c>
      <c r="BE11" s="42" t="s">
        <v>169</v>
      </c>
      <c r="BF11" s="43" t="s">
        <v>169</v>
      </c>
      <c r="BG11" s="44" t="s">
        <v>169</v>
      </c>
      <c r="BH11" s="45">
        <v>0</v>
      </c>
    </row>
    <row r="12" spans="1:60" ht="22.15" customHeight="1" thickBot="1">
      <c r="A12" s="49" t="s">
        <v>57</v>
      </c>
      <c r="B12" s="50">
        <v>51</v>
      </c>
      <c r="C12" s="51">
        <v>1</v>
      </c>
      <c r="D12" s="52">
        <v>53</v>
      </c>
      <c r="E12" s="53">
        <v>-32.9</v>
      </c>
      <c r="F12" s="54">
        <v>-66.7</v>
      </c>
      <c r="G12" s="55">
        <v>-32.1</v>
      </c>
      <c r="H12" s="56">
        <v>1.9</v>
      </c>
      <c r="I12" s="56">
        <v>27</v>
      </c>
      <c r="J12" s="50">
        <v>38</v>
      </c>
      <c r="K12" s="51">
        <v>1</v>
      </c>
      <c r="L12" s="52">
        <v>39</v>
      </c>
      <c r="M12" s="53">
        <v>-15.6</v>
      </c>
      <c r="N12" s="54">
        <v>-50</v>
      </c>
      <c r="O12" s="55">
        <v>-15.2</v>
      </c>
      <c r="P12" s="56">
        <v>2.5</v>
      </c>
      <c r="Q12" s="50">
        <v>14</v>
      </c>
      <c r="R12" s="51">
        <v>0</v>
      </c>
      <c r="S12" s="52">
        <v>14</v>
      </c>
      <c r="T12" s="53">
        <v>-30</v>
      </c>
      <c r="U12" s="54">
        <v>-100</v>
      </c>
      <c r="V12" s="55">
        <v>-33.299999999999997</v>
      </c>
      <c r="W12" s="56">
        <v>0</v>
      </c>
      <c r="X12" s="50">
        <v>12</v>
      </c>
      <c r="Y12" s="51">
        <v>0</v>
      </c>
      <c r="Z12" s="52">
        <v>14</v>
      </c>
      <c r="AA12" s="53">
        <v>-52</v>
      </c>
      <c r="AB12" s="54">
        <v>-100</v>
      </c>
      <c r="AC12" s="55">
        <v>-41.7</v>
      </c>
      <c r="AD12" s="56">
        <v>0</v>
      </c>
      <c r="AE12" s="49" t="s">
        <v>57</v>
      </c>
      <c r="AF12" s="50">
        <v>23</v>
      </c>
      <c r="AG12" s="51">
        <v>1</v>
      </c>
      <c r="AH12" s="52">
        <v>24</v>
      </c>
      <c r="AI12" s="53">
        <v>-39.5</v>
      </c>
      <c r="AJ12" s="54">
        <v>-50</v>
      </c>
      <c r="AK12" s="55">
        <v>-38.5</v>
      </c>
      <c r="AL12" s="56">
        <v>4</v>
      </c>
      <c r="AM12" s="56">
        <v>45.1</v>
      </c>
      <c r="AN12" s="50">
        <v>10</v>
      </c>
      <c r="AO12" s="51">
        <v>0</v>
      </c>
      <c r="AP12" s="52">
        <v>10</v>
      </c>
      <c r="AQ12" s="53">
        <v>-23.1</v>
      </c>
      <c r="AR12" s="54" t="s">
        <v>169</v>
      </c>
      <c r="AS12" s="55">
        <v>-28.6</v>
      </c>
      <c r="AT12" s="56">
        <v>0</v>
      </c>
      <c r="AU12" s="50">
        <v>13</v>
      </c>
      <c r="AV12" s="51">
        <v>1</v>
      </c>
      <c r="AW12" s="52">
        <v>14</v>
      </c>
      <c r="AX12" s="53">
        <v>-48</v>
      </c>
      <c r="AY12" s="54">
        <v>-50</v>
      </c>
      <c r="AZ12" s="55">
        <v>-44</v>
      </c>
      <c r="BA12" s="56">
        <v>6.7</v>
      </c>
      <c r="BB12" s="50">
        <v>1</v>
      </c>
      <c r="BC12" s="51">
        <v>0</v>
      </c>
      <c r="BD12" s="52">
        <v>1</v>
      </c>
      <c r="BE12" s="53">
        <v>-75</v>
      </c>
      <c r="BF12" s="54">
        <v>-100</v>
      </c>
      <c r="BG12" s="55">
        <v>-66.7</v>
      </c>
      <c r="BH12" s="56">
        <v>0</v>
      </c>
    </row>
    <row r="13" spans="1:60" ht="28.15" customHeight="1">
      <c r="A13" s="26" t="s">
        <v>58</v>
      </c>
      <c r="B13" s="27">
        <v>3</v>
      </c>
      <c r="C13" s="28">
        <v>1</v>
      </c>
      <c r="D13" s="29">
        <v>2</v>
      </c>
      <c r="E13" s="30">
        <v>0</v>
      </c>
      <c r="F13" s="31">
        <v>0</v>
      </c>
      <c r="G13" s="32">
        <v>0</v>
      </c>
      <c r="H13" s="33">
        <v>33.299999999999997</v>
      </c>
      <c r="I13" s="33">
        <v>33.299999999999997</v>
      </c>
      <c r="J13" s="27">
        <v>0</v>
      </c>
      <c r="K13" s="28">
        <v>0</v>
      </c>
      <c r="L13" s="29">
        <v>0</v>
      </c>
      <c r="M13" s="30" t="s">
        <v>169</v>
      </c>
      <c r="N13" s="31" t="s">
        <v>169</v>
      </c>
      <c r="O13" s="32" t="s">
        <v>169</v>
      </c>
      <c r="P13" s="33">
        <v>0</v>
      </c>
      <c r="Q13" s="27">
        <v>3</v>
      </c>
      <c r="R13" s="28">
        <v>1</v>
      </c>
      <c r="S13" s="29">
        <v>2</v>
      </c>
      <c r="T13" s="30">
        <v>0</v>
      </c>
      <c r="U13" s="31">
        <v>0</v>
      </c>
      <c r="V13" s="32">
        <v>0</v>
      </c>
      <c r="W13" s="33">
        <v>33.299999999999997</v>
      </c>
      <c r="X13" s="27">
        <v>3</v>
      </c>
      <c r="Y13" s="28">
        <v>1</v>
      </c>
      <c r="Z13" s="29">
        <v>2</v>
      </c>
      <c r="AA13" s="30">
        <v>0</v>
      </c>
      <c r="AB13" s="31">
        <v>0</v>
      </c>
      <c r="AC13" s="32">
        <v>0</v>
      </c>
      <c r="AD13" s="33">
        <v>33.299999999999997</v>
      </c>
      <c r="AE13" s="26" t="s">
        <v>58</v>
      </c>
      <c r="AF13" s="27">
        <v>0</v>
      </c>
      <c r="AG13" s="28">
        <v>0</v>
      </c>
      <c r="AH13" s="29">
        <v>0</v>
      </c>
      <c r="AI13" s="30" t="s">
        <v>169</v>
      </c>
      <c r="AJ13" s="31" t="s">
        <v>169</v>
      </c>
      <c r="AK13" s="32" t="s">
        <v>169</v>
      </c>
      <c r="AL13" s="33">
        <v>0</v>
      </c>
      <c r="AM13" s="33">
        <v>0</v>
      </c>
      <c r="AN13" s="27">
        <v>0</v>
      </c>
      <c r="AO13" s="28">
        <v>0</v>
      </c>
      <c r="AP13" s="29">
        <v>0</v>
      </c>
      <c r="AQ13" s="30" t="s">
        <v>169</v>
      </c>
      <c r="AR13" s="31" t="s">
        <v>169</v>
      </c>
      <c r="AS13" s="32" t="s">
        <v>169</v>
      </c>
      <c r="AT13" s="33">
        <v>0</v>
      </c>
      <c r="AU13" s="27">
        <v>0</v>
      </c>
      <c r="AV13" s="28">
        <v>0</v>
      </c>
      <c r="AW13" s="29">
        <v>0</v>
      </c>
      <c r="AX13" s="30" t="s">
        <v>169</v>
      </c>
      <c r="AY13" s="31" t="s">
        <v>169</v>
      </c>
      <c r="AZ13" s="32" t="s">
        <v>169</v>
      </c>
      <c r="BA13" s="33">
        <v>0</v>
      </c>
      <c r="BB13" s="27">
        <v>0</v>
      </c>
      <c r="BC13" s="28">
        <v>0</v>
      </c>
      <c r="BD13" s="29">
        <v>0</v>
      </c>
      <c r="BE13" s="30" t="s">
        <v>169</v>
      </c>
      <c r="BF13" s="31" t="s">
        <v>169</v>
      </c>
      <c r="BG13" s="32" t="s">
        <v>169</v>
      </c>
      <c r="BH13" s="33">
        <v>0</v>
      </c>
    </row>
    <row r="14" spans="1:60" ht="22.15" customHeight="1">
      <c r="A14" s="38" t="s">
        <v>59</v>
      </c>
      <c r="B14" s="39">
        <v>14</v>
      </c>
      <c r="C14" s="40">
        <v>1</v>
      </c>
      <c r="D14" s="41">
        <v>16</v>
      </c>
      <c r="E14" s="42">
        <v>-17.600000000000001</v>
      </c>
      <c r="F14" s="43" t="s">
        <v>169</v>
      </c>
      <c r="G14" s="44" t="s">
        <v>169</v>
      </c>
      <c r="H14" s="45">
        <v>5.9</v>
      </c>
      <c r="I14" s="45">
        <v>31.1</v>
      </c>
      <c r="J14" s="39">
        <v>8</v>
      </c>
      <c r="K14" s="40">
        <v>0</v>
      </c>
      <c r="L14" s="41">
        <v>11</v>
      </c>
      <c r="M14" s="42">
        <v>14.3</v>
      </c>
      <c r="N14" s="43">
        <v>-100</v>
      </c>
      <c r="O14" s="44">
        <v>83.3</v>
      </c>
      <c r="P14" s="45">
        <v>0</v>
      </c>
      <c r="Q14" s="39">
        <v>6</v>
      </c>
      <c r="R14" s="40">
        <v>1</v>
      </c>
      <c r="S14" s="41">
        <v>5</v>
      </c>
      <c r="T14" s="42">
        <v>-14.3</v>
      </c>
      <c r="U14" s="43" t="s">
        <v>169</v>
      </c>
      <c r="V14" s="44">
        <v>-16.7</v>
      </c>
      <c r="W14" s="45">
        <v>16.7</v>
      </c>
      <c r="X14" s="39">
        <v>3</v>
      </c>
      <c r="Y14" s="40">
        <v>1</v>
      </c>
      <c r="Z14" s="41">
        <v>4</v>
      </c>
      <c r="AA14" s="42">
        <v>-57.1</v>
      </c>
      <c r="AB14" s="43" t="s">
        <v>169</v>
      </c>
      <c r="AC14" s="44">
        <v>-33.299999999999997</v>
      </c>
      <c r="AD14" s="45">
        <v>20</v>
      </c>
      <c r="AE14" s="38" t="s">
        <v>59</v>
      </c>
      <c r="AF14" s="39">
        <v>2</v>
      </c>
      <c r="AG14" s="40">
        <v>0</v>
      </c>
      <c r="AH14" s="41">
        <v>4</v>
      </c>
      <c r="AI14" s="42">
        <v>0</v>
      </c>
      <c r="AJ14" s="43" t="s">
        <v>169</v>
      </c>
      <c r="AK14" s="44">
        <v>0</v>
      </c>
      <c r="AL14" s="45">
        <v>0</v>
      </c>
      <c r="AM14" s="45">
        <v>14.3</v>
      </c>
      <c r="AN14" s="39">
        <v>0</v>
      </c>
      <c r="AO14" s="40">
        <v>0</v>
      </c>
      <c r="AP14" s="41">
        <v>0</v>
      </c>
      <c r="AQ14" s="42" t="s">
        <v>169</v>
      </c>
      <c r="AR14" s="43" t="s">
        <v>169</v>
      </c>
      <c r="AS14" s="44" t="s">
        <v>169</v>
      </c>
      <c r="AT14" s="45">
        <v>0</v>
      </c>
      <c r="AU14" s="39">
        <v>2</v>
      </c>
      <c r="AV14" s="40">
        <v>0</v>
      </c>
      <c r="AW14" s="41">
        <v>4</v>
      </c>
      <c r="AX14" s="42">
        <v>0</v>
      </c>
      <c r="AY14" s="43" t="s">
        <v>169</v>
      </c>
      <c r="AZ14" s="44">
        <v>0</v>
      </c>
      <c r="BA14" s="45">
        <v>0</v>
      </c>
      <c r="BB14" s="39">
        <v>1</v>
      </c>
      <c r="BC14" s="40">
        <v>1</v>
      </c>
      <c r="BD14" s="41">
        <v>0</v>
      </c>
      <c r="BE14" s="42">
        <v>-66.7</v>
      </c>
      <c r="BF14" s="43" t="s">
        <v>169</v>
      </c>
      <c r="BG14" s="44">
        <v>-100</v>
      </c>
      <c r="BH14" s="45">
        <v>100</v>
      </c>
    </row>
    <row r="15" spans="1:60" ht="27.6" customHeight="1">
      <c r="A15" s="38" t="s">
        <v>60</v>
      </c>
      <c r="B15" s="39">
        <v>0</v>
      </c>
      <c r="C15" s="40">
        <v>0</v>
      </c>
      <c r="D15" s="41">
        <v>0</v>
      </c>
      <c r="E15" s="42">
        <v>-100</v>
      </c>
      <c r="F15" s="43">
        <v>-100</v>
      </c>
      <c r="G15" s="44">
        <v>-100</v>
      </c>
      <c r="H15" s="45">
        <v>0</v>
      </c>
      <c r="I15" s="45">
        <v>0</v>
      </c>
      <c r="J15" s="39">
        <v>0</v>
      </c>
      <c r="K15" s="40">
        <v>0</v>
      </c>
      <c r="L15" s="41">
        <v>0</v>
      </c>
      <c r="M15" s="42">
        <v>-100</v>
      </c>
      <c r="N15" s="43">
        <v>-100</v>
      </c>
      <c r="O15" s="44">
        <v>-100</v>
      </c>
      <c r="P15" s="45">
        <v>0</v>
      </c>
      <c r="Q15" s="39">
        <v>0</v>
      </c>
      <c r="R15" s="40">
        <v>0</v>
      </c>
      <c r="S15" s="41">
        <v>0</v>
      </c>
      <c r="T15" s="42">
        <v>-100</v>
      </c>
      <c r="U15" s="43">
        <v>-100</v>
      </c>
      <c r="V15" s="44">
        <v>-100</v>
      </c>
      <c r="W15" s="45">
        <v>0</v>
      </c>
      <c r="X15" s="39">
        <v>0</v>
      </c>
      <c r="Y15" s="40">
        <v>0</v>
      </c>
      <c r="Z15" s="41">
        <v>0</v>
      </c>
      <c r="AA15" s="42">
        <v>-100</v>
      </c>
      <c r="AB15" s="43">
        <v>-100</v>
      </c>
      <c r="AC15" s="44">
        <v>-100</v>
      </c>
      <c r="AD15" s="45">
        <v>0</v>
      </c>
      <c r="AE15" s="38" t="s">
        <v>60</v>
      </c>
      <c r="AF15" s="39">
        <v>0</v>
      </c>
      <c r="AG15" s="40">
        <v>0</v>
      </c>
      <c r="AH15" s="41">
        <v>0</v>
      </c>
      <c r="AI15" s="42" t="s">
        <v>169</v>
      </c>
      <c r="AJ15" s="43" t="s">
        <v>169</v>
      </c>
      <c r="AK15" s="44" t="s">
        <v>169</v>
      </c>
      <c r="AL15" s="45">
        <v>0</v>
      </c>
      <c r="AM15" s="45">
        <v>0</v>
      </c>
      <c r="AN15" s="39">
        <v>0</v>
      </c>
      <c r="AO15" s="40">
        <v>0</v>
      </c>
      <c r="AP15" s="41">
        <v>0</v>
      </c>
      <c r="AQ15" s="42" t="s">
        <v>169</v>
      </c>
      <c r="AR15" s="43" t="s">
        <v>169</v>
      </c>
      <c r="AS15" s="44" t="s">
        <v>169</v>
      </c>
      <c r="AT15" s="45">
        <v>0</v>
      </c>
      <c r="AU15" s="39">
        <v>0</v>
      </c>
      <c r="AV15" s="40">
        <v>0</v>
      </c>
      <c r="AW15" s="41">
        <v>0</v>
      </c>
      <c r="AX15" s="42" t="s">
        <v>169</v>
      </c>
      <c r="AY15" s="43" t="s">
        <v>169</v>
      </c>
      <c r="AZ15" s="44" t="s">
        <v>169</v>
      </c>
      <c r="BA15" s="45">
        <v>0</v>
      </c>
      <c r="BB15" s="39">
        <v>0</v>
      </c>
      <c r="BC15" s="40">
        <v>0</v>
      </c>
      <c r="BD15" s="41">
        <v>0</v>
      </c>
      <c r="BE15" s="42" t="s">
        <v>169</v>
      </c>
      <c r="BF15" s="43" t="s">
        <v>169</v>
      </c>
      <c r="BG15" s="44" t="s">
        <v>169</v>
      </c>
      <c r="BH15" s="45">
        <v>0</v>
      </c>
    </row>
    <row r="16" spans="1:60" ht="22.15" customHeight="1">
      <c r="A16" s="38" t="s">
        <v>61</v>
      </c>
      <c r="B16" s="39">
        <v>0</v>
      </c>
      <c r="C16" s="40">
        <v>0</v>
      </c>
      <c r="D16" s="41">
        <v>0</v>
      </c>
      <c r="E16" s="42">
        <v>-100</v>
      </c>
      <c r="F16" s="43">
        <v>-100</v>
      </c>
      <c r="G16" s="44" t="s">
        <v>169</v>
      </c>
      <c r="H16" s="45">
        <v>0</v>
      </c>
      <c r="I16" s="45">
        <v>0</v>
      </c>
      <c r="J16" s="39">
        <v>0</v>
      </c>
      <c r="K16" s="40">
        <v>0</v>
      </c>
      <c r="L16" s="41">
        <v>0</v>
      </c>
      <c r="M16" s="42" t="s">
        <v>169</v>
      </c>
      <c r="N16" s="43" t="s">
        <v>169</v>
      </c>
      <c r="O16" s="44" t="s">
        <v>169</v>
      </c>
      <c r="P16" s="45">
        <v>0</v>
      </c>
      <c r="Q16" s="39">
        <v>0</v>
      </c>
      <c r="R16" s="40">
        <v>0</v>
      </c>
      <c r="S16" s="41">
        <v>0</v>
      </c>
      <c r="T16" s="42" t="s">
        <v>169</v>
      </c>
      <c r="U16" s="43" t="s">
        <v>169</v>
      </c>
      <c r="V16" s="44" t="s">
        <v>169</v>
      </c>
      <c r="W16" s="45">
        <v>0</v>
      </c>
      <c r="X16" s="39">
        <v>0</v>
      </c>
      <c r="Y16" s="40">
        <v>0</v>
      </c>
      <c r="Z16" s="41">
        <v>0</v>
      </c>
      <c r="AA16" s="42">
        <v>-100</v>
      </c>
      <c r="AB16" s="43">
        <v>-100</v>
      </c>
      <c r="AC16" s="44" t="s">
        <v>169</v>
      </c>
      <c r="AD16" s="45">
        <v>0</v>
      </c>
      <c r="AE16" s="38" t="s">
        <v>61</v>
      </c>
      <c r="AF16" s="39">
        <v>0</v>
      </c>
      <c r="AG16" s="40">
        <v>0</v>
      </c>
      <c r="AH16" s="41">
        <v>0</v>
      </c>
      <c r="AI16" s="42" t="s">
        <v>169</v>
      </c>
      <c r="AJ16" s="43" t="s">
        <v>169</v>
      </c>
      <c r="AK16" s="44" t="s">
        <v>169</v>
      </c>
      <c r="AL16" s="45">
        <v>0</v>
      </c>
      <c r="AM16" s="45">
        <v>0</v>
      </c>
      <c r="AN16" s="39">
        <v>0</v>
      </c>
      <c r="AO16" s="40">
        <v>0</v>
      </c>
      <c r="AP16" s="41">
        <v>0</v>
      </c>
      <c r="AQ16" s="42" t="s">
        <v>169</v>
      </c>
      <c r="AR16" s="43" t="s">
        <v>169</v>
      </c>
      <c r="AS16" s="44" t="s">
        <v>169</v>
      </c>
      <c r="AT16" s="45">
        <v>0</v>
      </c>
      <c r="AU16" s="39">
        <v>0</v>
      </c>
      <c r="AV16" s="40">
        <v>0</v>
      </c>
      <c r="AW16" s="41">
        <v>0</v>
      </c>
      <c r="AX16" s="42" t="s">
        <v>169</v>
      </c>
      <c r="AY16" s="43" t="s">
        <v>169</v>
      </c>
      <c r="AZ16" s="44" t="s">
        <v>169</v>
      </c>
      <c r="BA16" s="45">
        <v>0</v>
      </c>
      <c r="BB16" s="39">
        <v>0</v>
      </c>
      <c r="BC16" s="40">
        <v>0</v>
      </c>
      <c r="BD16" s="41">
        <v>0</v>
      </c>
      <c r="BE16" s="42" t="s">
        <v>169</v>
      </c>
      <c r="BF16" s="43" t="s">
        <v>169</v>
      </c>
      <c r="BG16" s="44" t="s">
        <v>169</v>
      </c>
      <c r="BH16" s="45">
        <v>0</v>
      </c>
    </row>
    <row r="17" spans="1:60" ht="22.15" customHeight="1">
      <c r="A17" s="38" t="s">
        <v>62</v>
      </c>
      <c r="B17" s="39">
        <v>19</v>
      </c>
      <c r="C17" s="40">
        <v>4</v>
      </c>
      <c r="D17" s="41">
        <v>16</v>
      </c>
      <c r="E17" s="42" t="s">
        <v>169</v>
      </c>
      <c r="F17" s="43">
        <v>100</v>
      </c>
      <c r="G17" s="44">
        <v>-5.9</v>
      </c>
      <c r="H17" s="45">
        <v>20</v>
      </c>
      <c r="I17" s="45">
        <v>17.899999999999999</v>
      </c>
      <c r="J17" s="39">
        <v>11</v>
      </c>
      <c r="K17" s="40">
        <v>3</v>
      </c>
      <c r="L17" s="41">
        <v>9</v>
      </c>
      <c r="M17" s="42">
        <v>37.5</v>
      </c>
      <c r="N17" s="43">
        <v>0</v>
      </c>
      <c r="O17" s="44">
        <v>12.5</v>
      </c>
      <c r="P17" s="45">
        <v>25</v>
      </c>
      <c r="Q17" s="39">
        <v>5</v>
      </c>
      <c r="R17" s="40">
        <v>2</v>
      </c>
      <c r="S17" s="41">
        <v>3</v>
      </c>
      <c r="T17" s="42">
        <v>-50</v>
      </c>
      <c r="U17" s="43">
        <v>100</v>
      </c>
      <c r="V17" s="44">
        <v>-66.7</v>
      </c>
      <c r="W17" s="45">
        <v>40</v>
      </c>
      <c r="X17" s="39">
        <v>10</v>
      </c>
      <c r="Y17" s="40">
        <v>4</v>
      </c>
      <c r="Z17" s="41">
        <v>6</v>
      </c>
      <c r="AA17" s="42">
        <v>25</v>
      </c>
      <c r="AB17" s="43">
        <v>300</v>
      </c>
      <c r="AC17" s="44">
        <v>-14.3</v>
      </c>
      <c r="AD17" s="45">
        <v>40</v>
      </c>
      <c r="AE17" s="38" t="s">
        <v>62</v>
      </c>
      <c r="AF17" s="39">
        <v>5</v>
      </c>
      <c r="AG17" s="40">
        <v>0</v>
      </c>
      <c r="AH17" s="41">
        <v>6</v>
      </c>
      <c r="AI17" s="42">
        <v>-16.7</v>
      </c>
      <c r="AJ17" s="43" t="s">
        <v>169</v>
      </c>
      <c r="AK17" s="44" t="s">
        <v>169</v>
      </c>
      <c r="AL17" s="45">
        <v>0</v>
      </c>
      <c r="AM17" s="45">
        <v>26.3</v>
      </c>
      <c r="AN17" s="39">
        <v>0</v>
      </c>
      <c r="AO17" s="40">
        <v>0</v>
      </c>
      <c r="AP17" s="41">
        <v>0</v>
      </c>
      <c r="AQ17" s="42">
        <v>-100</v>
      </c>
      <c r="AR17" s="43" t="s">
        <v>169</v>
      </c>
      <c r="AS17" s="44">
        <v>-100</v>
      </c>
      <c r="AT17" s="45">
        <v>0</v>
      </c>
      <c r="AU17" s="39">
        <v>5</v>
      </c>
      <c r="AV17" s="40">
        <v>0</v>
      </c>
      <c r="AW17" s="41">
        <v>6</v>
      </c>
      <c r="AX17" s="42">
        <v>25</v>
      </c>
      <c r="AY17" s="43" t="s">
        <v>169</v>
      </c>
      <c r="AZ17" s="44">
        <v>50</v>
      </c>
      <c r="BA17" s="45">
        <v>0</v>
      </c>
      <c r="BB17" s="39">
        <v>1</v>
      </c>
      <c r="BC17" s="40">
        <v>1</v>
      </c>
      <c r="BD17" s="41">
        <v>0</v>
      </c>
      <c r="BE17" s="42">
        <v>-66.7</v>
      </c>
      <c r="BF17" s="43">
        <v>0</v>
      </c>
      <c r="BG17" s="44">
        <v>-100</v>
      </c>
      <c r="BH17" s="45">
        <v>100</v>
      </c>
    </row>
    <row r="18" spans="1:60" ht="22.15" customHeight="1">
      <c r="A18" s="38" t="s">
        <v>63</v>
      </c>
      <c r="B18" s="39">
        <v>0</v>
      </c>
      <c r="C18" s="40">
        <v>0</v>
      </c>
      <c r="D18" s="41">
        <v>0</v>
      </c>
      <c r="E18" s="42">
        <v>-100</v>
      </c>
      <c r="F18" s="43" t="s">
        <v>169</v>
      </c>
      <c r="G18" s="44">
        <v>-100</v>
      </c>
      <c r="H18" s="45">
        <v>0</v>
      </c>
      <c r="I18" s="45">
        <v>0</v>
      </c>
      <c r="J18" s="39">
        <v>0</v>
      </c>
      <c r="K18" s="40">
        <v>0</v>
      </c>
      <c r="L18" s="41">
        <v>0</v>
      </c>
      <c r="M18" s="42">
        <v>-100</v>
      </c>
      <c r="N18" s="43" t="s">
        <v>169</v>
      </c>
      <c r="O18" s="44">
        <v>-100</v>
      </c>
      <c r="P18" s="45">
        <v>0</v>
      </c>
      <c r="Q18" s="39">
        <v>0</v>
      </c>
      <c r="R18" s="40">
        <v>0</v>
      </c>
      <c r="S18" s="41">
        <v>0</v>
      </c>
      <c r="T18" s="42">
        <v>-100</v>
      </c>
      <c r="U18" s="43" t="s">
        <v>169</v>
      </c>
      <c r="V18" s="44">
        <v>-100</v>
      </c>
      <c r="W18" s="45">
        <v>0</v>
      </c>
      <c r="X18" s="39">
        <v>0</v>
      </c>
      <c r="Y18" s="40">
        <v>0</v>
      </c>
      <c r="Z18" s="41">
        <v>0</v>
      </c>
      <c r="AA18" s="42">
        <v>-100</v>
      </c>
      <c r="AB18" s="43" t="s">
        <v>169</v>
      </c>
      <c r="AC18" s="44">
        <v>-100</v>
      </c>
      <c r="AD18" s="45">
        <v>0</v>
      </c>
      <c r="AE18" s="38" t="s">
        <v>63</v>
      </c>
      <c r="AF18" s="39">
        <v>0</v>
      </c>
      <c r="AG18" s="40">
        <v>0</v>
      </c>
      <c r="AH18" s="41">
        <v>0</v>
      </c>
      <c r="AI18" s="42" t="s">
        <v>169</v>
      </c>
      <c r="AJ18" s="43" t="s">
        <v>169</v>
      </c>
      <c r="AK18" s="44" t="s">
        <v>169</v>
      </c>
      <c r="AL18" s="45">
        <v>0</v>
      </c>
      <c r="AM18" s="45">
        <v>0</v>
      </c>
      <c r="AN18" s="39">
        <v>0</v>
      </c>
      <c r="AO18" s="40">
        <v>0</v>
      </c>
      <c r="AP18" s="41">
        <v>0</v>
      </c>
      <c r="AQ18" s="42" t="s">
        <v>169</v>
      </c>
      <c r="AR18" s="43" t="s">
        <v>169</v>
      </c>
      <c r="AS18" s="44" t="s">
        <v>169</v>
      </c>
      <c r="AT18" s="45">
        <v>0</v>
      </c>
      <c r="AU18" s="39">
        <v>0</v>
      </c>
      <c r="AV18" s="40">
        <v>0</v>
      </c>
      <c r="AW18" s="41">
        <v>0</v>
      </c>
      <c r="AX18" s="42" t="s">
        <v>169</v>
      </c>
      <c r="AY18" s="43" t="s">
        <v>169</v>
      </c>
      <c r="AZ18" s="44" t="s">
        <v>169</v>
      </c>
      <c r="BA18" s="45">
        <v>0</v>
      </c>
      <c r="BB18" s="39">
        <v>0</v>
      </c>
      <c r="BC18" s="40">
        <v>0</v>
      </c>
      <c r="BD18" s="41">
        <v>0</v>
      </c>
      <c r="BE18" s="42" t="s">
        <v>169</v>
      </c>
      <c r="BF18" s="43" t="s">
        <v>169</v>
      </c>
      <c r="BG18" s="44" t="s">
        <v>169</v>
      </c>
      <c r="BH18" s="45">
        <v>0</v>
      </c>
    </row>
    <row r="19" spans="1:60" ht="22.15" customHeight="1">
      <c r="A19" s="38" t="s">
        <v>64</v>
      </c>
      <c r="B19" s="39">
        <v>22</v>
      </c>
      <c r="C19" s="40">
        <v>2</v>
      </c>
      <c r="D19" s="41">
        <v>20</v>
      </c>
      <c r="E19" s="42">
        <v>-26.7</v>
      </c>
      <c r="F19" s="43" t="s">
        <v>169</v>
      </c>
      <c r="G19" s="44">
        <v>-33.299999999999997</v>
      </c>
      <c r="H19" s="45">
        <v>9.1</v>
      </c>
      <c r="I19" s="45">
        <v>35.5</v>
      </c>
      <c r="J19" s="39">
        <v>18</v>
      </c>
      <c r="K19" s="40">
        <v>2</v>
      </c>
      <c r="L19" s="41">
        <v>16</v>
      </c>
      <c r="M19" s="42">
        <v>28.6</v>
      </c>
      <c r="N19" s="43">
        <v>0</v>
      </c>
      <c r="O19" s="44" t="s">
        <v>169</v>
      </c>
      <c r="P19" s="45">
        <v>11.1</v>
      </c>
      <c r="Q19" s="39">
        <v>7</v>
      </c>
      <c r="R19" s="40">
        <v>1</v>
      </c>
      <c r="S19" s="41">
        <v>6</v>
      </c>
      <c r="T19" s="42">
        <v>-61.1</v>
      </c>
      <c r="U19" s="43">
        <v>-50</v>
      </c>
      <c r="V19" s="44">
        <v>-62.5</v>
      </c>
      <c r="W19" s="45">
        <v>14.3</v>
      </c>
      <c r="X19" s="39">
        <v>9</v>
      </c>
      <c r="Y19" s="40">
        <v>2</v>
      </c>
      <c r="Z19" s="41">
        <v>7</v>
      </c>
      <c r="AA19" s="42">
        <v>-25</v>
      </c>
      <c r="AB19" s="43">
        <v>100</v>
      </c>
      <c r="AC19" s="44">
        <v>-36.4</v>
      </c>
      <c r="AD19" s="45">
        <v>22.2</v>
      </c>
      <c r="AE19" s="38" t="s">
        <v>64</v>
      </c>
      <c r="AF19" s="39">
        <v>13</v>
      </c>
      <c r="AG19" s="40">
        <v>1</v>
      </c>
      <c r="AH19" s="41">
        <v>12</v>
      </c>
      <c r="AI19" s="42">
        <v>62.5</v>
      </c>
      <c r="AJ19" s="43">
        <v>0</v>
      </c>
      <c r="AK19" s="44">
        <v>20</v>
      </c>
      <c r="AL19" s="45">
        <v>7.7</v>
      </c>
      <c r="AM19" s="45">
        <v>59.1</v>
      </c>
      <c r="AN19" s="39">
        <v>0</v>
      </c>
      <c r="AO19" s="40">
        <v>0</v>
      </c>
      <c r="AP19" s="41">
        <v>0</v>
      </c>
      <c r="AQ19" s="42" t="s">
        <v>169</v>
      </c>
      <c r="AR19" s="43" t="s">
        <v>169</v>
      </c>
      <c r="AS19" s="44" t="s">
        <v>169</v>
      </c>
      <c r="AT19" s="45">
        <v>0</v>
      </c>
      <c r="AU19" s="39">
        <v>13</v>
      </c>
      <c r="AV19" s="40">
        <v>1</v>
      </c>
      <c r="AW19" s="41">
        <v>12</v>
      </c>
      <c r="AX19" s="42">
        <v>62.5</v>
      </c>
      <c r="AY19" s="43">
        <v>0</v>
      </c>
      <c r="AZ19" s="44">
        <v>20</v>
      </c>
      <c r="BA19" s="45">
        <v>7.7</v>
      </c>
      <c r="BB19" s="39">
        <v>1</v>
      </c>
      <c r="BC19" s="40">
        <v>1</v>
      </c>
      <c r="BD19" s="41">
        <v>0</v>
      </c>
      <c r="BE19" s="42">
        <v>-75</v>
      </c>
      <c r="BF19" s="43">
        <v>0</v>
      </c>
      <c r="BG19" s="44">
        <v>-100</v>
      </c>
      <c r="BH19" s="45">
        <v>100</v>
      </c>
    </row>
    <row r="20" spans="1:60" ht="22.15" customHeight="1">
      <c r="A20" s="38" t="s">
        <v>65</v>
      </c>
      <c r="B20" s="39">
        <v>3</v>
      </c>
      <c r="C20" s="40">
        <v>0</v>
      </c>
      <c r="D20" s="41">
        <v>3</v>
      </c>
      <c r="E20" s="42">
        <v>50</v>
      </c>
      <c r="F20" s="43">
        <v>-100</v>
      </c>
      <c r="G20" s="44">
        <v>200</v>
      </c>
      <c r="H20" s="45">
        <v>0</v>
      </c>
      <c r="I20" s="45">
        <v>18.8</v>
      </c>
      <c r="J20" s="39">
        <v>1</v>
      </c>
      <c r="K20" s="40">
        <v>0</v>
      </c>
      <c r="L20" s="41">
        <v>1</v>
      </c>
      <c r="M20" s="42">
        <v>-50</v>
      </c>
      <c r="N20" s="43">
        <v>-100</v>
      </c>
      <c r="O20" s="44" t="s">
        <v>169</v>
      </c>
      <c r="P20" s="45">
        <v>0</v>
      </c>
      <c r="Q20" s="39">
        <v>1</v>
      </c>
      <c r="R20" s="40">
        <v>0</v>
      </c>
      <c r="S20" s="41">
        <v>1</v>
      </c>
      <c r="T20" s="42">
        <v>-50</v>
      </c>
      <c r="U20" s="43">
        <v>-100</v>
      </c>
      <c r="V20" s="44" t="s">
        <v>169</v>
      </c>
      <c r="W20" s="45">
        <v>0</v>
      </c>
      <c r="X20" s="39">
        <v>2</v>
      </c>
      <c r="Y20" s="40">
        <v>0</v>
      </c>
      <c r="Z20" s="41">
        <v>2</v>
      </c>
      <c r="AA20" s="42" t="s">
        <v>169</v>
      </c>
      <c r="AB20" s="43">
        <v>-100</v>
      </c>
      <c r="AC20" s="44">
        <v>100</v>
      </c>
      <c r="AD20" s="45">
        <v>0</v>
      </c>
      <c r="AE20" s="38" t="s">
        <v>65</v>
      </c>
      <c r="AF20" s="39">
        <v>0</v>
      </c>
      <c r="AG20" s="40">
        <v>0</v>
      </c>
      <c r="AH20" s="41">
        <v>0</v>
      </c>
      <c r="AI20" s="42" t="s">
        <v>169</v>
      </c>
      <c r="AJ20" s="43" t="s">
        <v>169</v>
      </c>
      <c r="AK20" s="44" t="s">
        <v>169</v>
      </c>
      <c r="AL20" s="45">
        <v>0</v>
      </c>
      <c r="AM20" s="45">
        <v>0</v>
      </c>
      <c r="AN20" s="39">
        <v>0</v>
      </c>
      <c r="AO20" s="40">
        <v>0</v>
      </c>
      <c r="AP20" s="41">
        <v>0</v>
      </c>
      <c r="AQ20" s="42" t="s">
        <v>169</v>
      </c>
      <c r="AR20" s="43" t="s">
        <v>169</v>
      </c>
      <c r="AS20" s="44" t="s">
        <v>169</v>
      </c>
      <c r="AT20" s="45">
        <v>0</v>
      </c>
      <c r="AU20" s="39">
        <v>0</v>
      </c>
      <c r="AV20" s="40">
        <v>0</v>
      </c>
      <c r="AW20" s="41">
        <v>0</v>
      </c>
      <c r="AX20" s="42" t="s">
        <v>169</v>
      </c>
      <c r="AY20" s="43" t="s">
        <v>169</v>
      </c>
      <c r="AZ20" s="44" t="s">
        <v>169</v>
      </c>
      <c r="BA20" s="45">
        <v>0</v>
      </c>
      <c r="BB20" s="39">
        <v>0</v>
      </c>
      <c r="BC20" s="40">
        <v>0</v>
      </c>
      <c r="BD20" s="41">
        <v>0</v>
      </c>
      <c r="BE20" s="42">
        <v>-100</v>
      </c>
      <c r="BF20" s="43">
        <v>-100</v>
      </c>
      <c r="BG20" s="44" t="s">
        <v>169</v>
      </c>
      <c r="BH20" s="45">
        <v>0</v>
      </c>
    </row>
    <row r="21" spans="1:60" ht="22.15" customHeight="1">
      <c r="A21" s="38" t="s">
        <v>66</v>
      </c>
      <c r="B21" s="39">
        <v>5</v>
      </c>
      <c r="C21" s="40">
        <v>1</v>
      </c>
      <c r="D21" s="41">
        <v>4</v>
      </c>
      <c r="E21" s="42">
        <v>-44.4</v>
      </c>
      <c r="F21" s="43" t="s">
        <v>169</v>
      </c>
      <c r="G21" s="44">
        <v>-55.6</v>
      </c>
      <c r="H21" s="45">
        <v>20</v>
      </c>
      <c r="I21" s="45">
        <v>16.7</v>
      </c>
      <c r="J21" s="39">
        <v>3</v>
      </c>
      <c r="K21" s="40">
        <v>0</v>
      </c>
      <c r="L21" s="41">
        <v>3</v>
      </c>
      <c r="M21" s="42">
        <v>-25</v>
      </c>
      <c r="N21" s="43" t="s">
        <v>169</v>
      </c>
      <c r="O21" s="44">
        <v>-40</v>
      </c>
      <c r="P21" s="45">
        <v>0</v>
      </c>
      <c r="Q21" s="39">
        <v>2</v>
      </c>
      <c r="R21" s="40">
        <v>1</v>
      </c>
      <c r="S21" s="41">
        <v>1</v>
      </c>
      <c r="T21" s="42" t="s">
        <v>169</v>
      </c>
      <c r="U21" s="43">
        <v>0</v>
      </c>
      <c r="V21" s="44">
        <v>-50</v>
      </c>
      <c r="W21" s="45">
        <v>50</v>
      </c>
      <c r="X21" s="39">
        <v>4</v>
      </c>
      <c r="Y21" s="40">
        <v>1</v>
      </c>
      <c r="Z21" s="41">
        <v>3</v>
      </c>
      <c r="AA21" s="42">
        <v>-42.9</v>
      </c>
      <c r="AB21" s="43" t="s">
        <v>169</v>
      </c>
      <c r="AC21" s="44">
        <v>-57.1</v>
      </c>
      <c r="AD21" s="45">
        <v>25</v>
      </c>
      <c r="AE21" s="38" t="s">
        <v>66</v>
      </c>
      <c r="AF21" s="39">
        <v>2</v>
      </c>
      <c r="AG21" s="40">
        <v>0</v>
      </c>
      <c r="AH21" s="41">
        <v>2</v>
      </c>
      <c r="AI21" s="42">
        <v>100</v>
      </c>
      <c r="AJ21" s="43" t="s">
        <v>169</v>
      </c>
      <c r="AK21" s="44">
        <v>100</v>
      </c>
      <c r="AL21" s="45">
        <v>0</v>
      </c>
      <c r="AM21" s="45">
        <v>40</v>
      </c>
      <c r="AN21" s="39">
        <v>0</v>
      </c>
      <c r="AO21" s="40">
        <v>0</v>
      </c>
      <c r="AP21" s="41">
        <v>0</v>
      </c>
      <c r="AQ21" s="42" t="s">
        <v>169</v>
      </c>
      <c r="AR21" s="43" t="s">
        <v>169</v>
      </c>
      <c r="AS21" s="44" t="s">
        <v>169</v>
      </c>
      <c r="AT21" s="45">
        <v>0</v>
      </c>
      <c r="AU21" s="39">
        <v>2</v>
      </c>
      <c r="AV21" s="40">
        <v>0</v>
      </c>
      <c r="AW21" s="41">
        <v>2</v>
      </c>
      <c r="AX21" s="42">
        <v>100</v>
      </c>
      <c r="AY21" s="43" t="s">
        <v>169</v>
      </c>
      <c r="AZ21" s="44">
        <v>100</v>
      </c>
      <c r="BA21" s="45">
        <v>0</v>
      </c>
      <c r="BB21" s="39">
        <v>0</v>
      </c>
      <c r="BC21" s="40">
        <v>0</v>
      </c>
      <c r="BD21" s="41">
        <v>0</v>
      </c>
      <c r="BE21" s="42" t="s">
        <v>169</v>
      </c>
      <c r="BF21" s="43" t="s">
        <v>169</v>
      </c>
      <c r="BG21" s="44" t="s">
        <v>169</v>
      </c>
      <c r="BH21" s="45">
        <v>0</v>
      </c>
    </row>
    <row r="22" spans="1:60" ht="22.15" customHeight="1">
      <c r="A22" s="38" t="s">
        <v>67</v>
      </c>
      <c r="B22" s="39">
        <v>1</v>
      </c>
      <c r="C22" s="40">
        <v>0</v>
      </c>
      <c r="D22" s="41">
        <v>2</v>
      </c>
      <c r="E22" s="42">
        <v>-66.7</v>
      </c>
      <c r="F22" s="43" t="s">
        <v>169</v>
      </c>
      <c r="G22" s="44">
        <v>-33.299999999999997</v>
      </c>
      <c r="H22" s="45">
        <v>0</v>
      </c>
      <c r="I22" s="45">
        <v>25</v>
      </c>
      <c r="J22" s="39">
        <v>1</v>
      </c>
      <c r="K22" s="40">
        <v>0</v>
      </c>
      <c r="L22" s="41">
        <v>2</v>
      </c>
      <c r="M22" s="42" t="s">
        <v>169</v>
      </c>
      <c r="N22" s="43" t="s">
        <v>169</v>
      </c>
      <c r="O22" s="44">
        <v>100</v>
      </c>
      <c r="P22" s="45">
        <v>0</v>
      </c>
      <c r="Q22" s="39">
        <v>0</v>
      </c>
      <c r="R22" s="40">
        <v>0</v>
      </c>
      <c r="S22" s="41">
        <v>0</v>
      </c>
      <c r="T22" s="42">
        <v>-100</v>
      </c>
      <c r="U22" s="43" t="s">
        <v>169</v>
      </c>
      <c r="V22" s="44">
        <v>-100</v>
      </c>
      <c r="W22" s="45">
        <v>0</v>
      </c>
      <c r="X22" s="39">
        <v>1</v>
      </c>
      <c r="Y22" s="40">
        <v>0</v>
      </c>
      <c r="Z22" s="41">
        <v>2</v>
      </c>
      <c r="AA22" s="42">
        <v>-50</v>
      </c>
      <c r="AB22" s="43" t="s">
        <v>169</v>
      </c>
      <c r="AC22" s="44" t="s">
        <v>169</v>
      </c>
      <c r="AD22" s="45">
        <v>0</v>
      </c>
      <c r="AE22" s="38" t="s">
        <v>67</v>
      </c>
      <c r="AF22" s="39">
        <v>0</v>
      </c>
      <c r="AG22" s="40">
        <v>0</v>
      </c>
      <c r="AH22" s="41">
        <v>0</v>
      </c>
      <c r="AI22" s="42" t="s">
        <v>169</v>
      </c>
      <c r="AJ22" s="43" t="s">
        <v>169</v>
      </c>
      <c r="AK22" s="44" t="s">
        <v>169</v>
      </c>
      <c r="AL22" s="45">
        <v>0</v>
      </c>
      <c r="AM22" s="45">
        <v>0</v>
      </c>
      <c r="AN22" s="39">
        <v>0</v>
      </c>
      <c r="AO22" s="40">
        <v>0</v>
      </c>
      <c r="AP22" s="41">
        <v>0</v>
      </c>
      <c r="AQ22" s="42" t="s">
        <v>169</v>
      </c>
      <c r="AR22" s="43" t="s">
        <v>169</v>
      </c>
      <c r="AS22" s="44" t="s">
        <v>169</v>
      </c>
      <c r="AT22" s="45">
        <v>0</v>
      </c>
      <c r="AU22" s="39">
        <v>0</v>
      </c>
      <c r="AV22" s="40">
        <v>0</v>
      </c>
      <c r="AW22" s="41">
        <v>0</v>
      </c>
      <c r="AX22" s="42" t="s">
        <v>169</v>
      </c>
      <c r="AY22" s="43" t="s">
        <v>169</v>
      </c>
      <c r="AZ22" s="44" t="s">
        <v>169</v>
      </c>
      <c r="BA22" s="45">
        <v>0</v>
      </c>
      <c r="BB22" s="39">
        <v>0</v>
      </c>
      <c r="BC22" s="40">
        <v>0</v>
      </c>
      <c r="BD22" s="41">
        <v>0</v>
      </c>
      <c r="BE22" s="42">
        <v>-100</v>
      </c>
      <c r="BF22" s="43" t="s">
        <v>169</v>
      </c>
      <c r="BG22" s="44">
        <v>-100</v>
      </c>
      <c r="BH22" s="45">
        <v>0</v>
      </c>
    </row>
    <row r="23" spans="1:60" ht="22.15" customHeight="1">
      <c r="A23" s="38" t="s">
        <v>68</v>
      </c>
      <c r="B23" s="39">
        <v>3</v>
      </c>
      <c r="C23" s="40">
        <v>1</v>
      </c>
      <c r="D23" s="41">
        <v>2</v>
      </c>
      <c r="E23" s="42">
        <v>-57.1</v>
      </c>
      <c r="F23" s="43">
        <v>-50</v>
      </c>
      <c r="G23" s="44">
        <v>-66.7</v>
      </c>
      <c r="H23" s="45">
        <v>33.299999999999997</v>
      </c>
      <c r="I23" s="45">
        <v>11.5</v>
      </c>
      <c r="J23" s="39">
        <v>2</v>
      </c>
      <c r="K23" s="40">
        <v>0</v>
      </c>
      <c r="L23" s="41">
        <v>2</v>
      </c>
      <c r="M23" s="42">
        <v>-71.400000000000006</v>
      </c>
      <c r="N23" s="43">
        <v>-100</v>
      </c>
      <c r="O23" s="44">
        <v>-66.7</v>
      </c>
      <c r="P23" s="45">
        <v>0</v>
      </c>
      <c r="Q23" s="39">
        <v>1</v>
      </c>
      <c r="R23" s="40">
        <v>1</v>
      </c>
      <c r="S23" s="41">
        <v>0</v>
      </c>
      <c r="T23" s="42">
        <v>-75</v>
      </c>
      <c r="U23" s="43">
        <v>-50</v>
      </c>
      <c r="V23" s="44">
        <v>-100</v>
      </c>
      <c r="W23" s="45">
        <v>100</v>
      </c>
      <c r="X23" s="39">
        <v>1</v>
      </c>
      <c r="Y23" s="40">
        <v>1</v>
      </c>
      <c r="Z23" s="41">
        <v>0</v>
      </c>
      <c r="AA23" s="42">
        <v>-66.7</v>
      </c>
      <c r="AB23" s="43">
        <v>-50</v>
      </c>
      <c r="AC23" s="44">
        <v>-100</v>
      </c>
      <c r="AD23" s="45">
        <v>100</v>
      </c>
      <c r="AE23" s="38" t="s">
        <v>68</v>
      </c>
      <c r="AF23" s="39">
        <v>0</v>
      </c>
      <c r="AG23" s="40">
        <v>0</v>
      </c>
      <c r="AH23" s="41">
        <v>0</v>
      </c>
      <c r="AI23" s="42">
        <v>-100</v>
      </c>
      <c r="AJ23" s="43" t="s">
        <v>169</v>
      </c>
      <c r="AK23" s="44">
        <v>-100</v>
      </c>
      <c r="AL23" s="45">
        <v>0</v>
      </c>
      <c r="AM23" s="45">
        <v>0</v>
      </c>
      <c r="AN23" s="39">
        <v>0</v>
      </c>
      <c r="AO23" s="40">
        <v>0</v>
      </c>
      <c r="AP23" s="41">
        <v>0</v>
      </c>
      <c r="AQ23" s="42" t="s">
        <v>169</v>
      </c>
      <c r="AR23" s="43" t="s">
        <v>169</v>
      </c>
      <c r="AS23" s="44" t="s">
        <v>169</v>
      </c>
      <c r="AT23" s="45">
        <v>0</v>
      </c>
      <c r="AU23" s="39">
        <v>0</v>
      </c>
      <c r="AV23" s="40">
        <v>0</v>
      </c>
      <c r="AW23" s="41">
        <v>0</v>
      </c>
      <c r="AX23" s="42">
        <v>-100</v>
      </c>
      <c r="AY23" s="43" t="s">
        <v>169</v>
      </c>
      <c r="AZ23" s="44">
        <v>-100</v>
      </c>
      <c r="BA23" s="45">
        <v>0</v>
      </c>
      <c r="BB23" s="39">
        <v>0</v>
      </c>
      <c r="BC23" s="40">
        <v>0</v>
      </c>
      <c r="BD23" s="41">
        <v>0</v>
      </c>
      <c r="BE23" s="42">
        <v>-100</v>
      </c>
      <c r="BF23" s="43">
        <v>-100</v>
      </c>
      <c r="BG23" s="44" t="s">
        <v>169</v>
      </c>
      <c r="BH23" s="45">
        <v>0</v>
      </c>
    </row>
    <row r="24" spans="1:60" ht="22.15" customHeight="1">
      <c r="A24" s="38" t="s">
        <v>69</v>
      </c>
      <c r="B24" s="39">
        <v>2</v>
      </c>
      <c r="C24" s="40">
        <v>1</v>
      </c>
      <c r="D24" s="41">
        <v>1</v>
      </c>
      <c r="E24" s="42">
        <v>-60</v>
      </c>
      <c r="F24" s="43">
        <v>0</v>
      </c>
      <c r="G24" s="44">
        <v>-83.3</v>
      </c>
      <c r="H24" s="45">
        <v>50</v>
      </c>
      <c r="I24" s="45">
        <v>66.7</v>
      </c>
      <c r="J24" s="39">
        <v>0</v>
      </c>
      <c r="K24" s="40">
        <v>0</v>
      </c>
      <c r="L24" s="41">
        <v>0</v>
      </c>
      <c r="M24" s="42">
        <v>-100</v>
      </c>
      <c r="N24" s="43" t="s">
        <v>169</v>
      </c>
      <c r="O24" s="44">
        <v>-100</v>
      </c>
      <c r="P24" s="45">
        <v>0</v>
      </c>
      <c r="Q24" s="39">
        <v>2</v>
      </c>
      <c r="R24" s="40">
        <v>1</v>
      </c>
      <c r="S24" s="41">
        <v>1</v>
      </c>
      <c r="T24" s="42" t="s">
        <v>169</v>
      </c>
      <c r="U24" s="43">
        <v>0</v>
      </c>
      <c r="V24" s="44">
        <v>-50</v>
      </c>
      <c r="W24" s="45">
        <v>50</v>
      </c>
      <c r="X24" s="39">
        <v>1</v>
      </c>
      <c r="Y24" s="40">
        <v>1</v>
      </c>
      <c r="Z24" s="41">
        <v>0</v>
      </c>
      <c r="AA24" s="42">
        <v>-80</v>
      </c>
      <c r="AB24" s="43">
        <v>0</v>
      </c>
      <c r="AC24" s="44">
        <v>-100</v>
      </c>
      <c r="AD24" s="45">
        <v>100</v>
      </c>
      <c r="AE24" s="38" t="s">
        <v>69</v>
      </c>
      <c r="AF24" s="39">
        <v>0</v>
      </c>
      <c r="AG24" s="40">
        <v>0</v>
      </c>
      <c r="AH24" s="41">
        <v>0</v>
      </c>
      <c r="AI24" s="42">
        <v>-100</v>
      </c>
      <c r="AJ24" s="43" t="s">
        <v>169</v>
      </c>
      <c r="AK24" s="44">
        <v>-100</v>
      </c>
      <c r="AL24" s="45">
        <v>0</v>
      </c>
      <c r="AM24" s="45">
        <v>0</v>
      </c>
      <c r="AN24" s="39">
        <v>0</v>
      </c>
      <c r="AO24" s="40">
        <v>0</v>
      </c>
      <c r="AP24" s="41">
        <v>0</v>
      </c>
      <c r="AQ24" s="42" t="s">
        <v>169</v>
      </c>
      <c r="AR24" s="43" t="s">
        <v>169</v>
      </c>
      <c r="AS24" s="44" t="s">
        <v>169</v>
      </c>
      <c r="AT24" s="45">
        <v>0</v>
      </c>
      <c r="AU24" s="39">
        <v>0</v>
      </c>
      <c r="AV24" s="40">
        <v>0</v>
      </c>
      <c r="AW24" s="41">
        <v>0</v>
      </c>
      <c r="AX24" s="42">
        <v>-100</v>
      </c>
      <c r="AY24" s="43" t="s">
        <v>169</v>
      </c>
      <c r="AZ24" s="44">
        <v>-100</v>
      </c>
      <c r="BA24" s="45">
        <v>0</v>
      </c>
      <c r="BB24" s="39">
        <v>1</v>
      </c>
      <c r="BC24" s="40">
        <v>1</v>
      </c>
      <c r="BD24" s="41">
        <v>0</v>
      </c>
      <c r="BE24" s="42">
        <v>0</v>
      </c>
      <c r="BF24" s="43">
        <v>0</v>
      </c>
      <c r="BG24" s="44" t="s">
        <v>169</v>
      </c>
      <c r="BH24" s="45">
        <v>100</v>
      </c>
    </row>
    <row r="25" spans="1:60" ht="22.15" customHeight="1">
      <c r="A25" s="38" t="s">
        <v>70</v>
      </c>
      <c r="B25" s="39">
        <v>6</v>
      </c>
      <c r="C25" s="40">
        <v>1</v>
      </c>
      <c r="D25" s="41">
        <v>5</v>
      </c>
      <c r="E25" s="42">
        <v>-33.299999999999997</v>
      </c>
      <c r="F25" s="43" t="s">
        <v>169</v>
      </c>
      <c r="G25" s="44">
        <v>-37.5</v>
      </c>
      <c r="H25" s="45">
        <v>16.7</v>
      </c>
      <c r="I25" s="45">
        <v>19.399999999999999</v>
      </c>
      <c r="J25" s="39">
        <v>2</v>
      </c>
      <c r="K25" s="40">
        <v>1</v>
      </c>
      <c r="L25" s="41">
        <v>1</v>
      </c>
      <c r="M25" s="42">
        <v>-50</v>
      </c>
      <c r="N25" s="43">
        <v>0</v>
      </c>
      <c r="O25" s="44">
        <v>-75</v>
      </c>
      <c r="P25" s="45">
        <v>50</v>
      </c>
      <c r="Q25" s="39">
        <v>5</v>
      </c>
      <c r="R25" s="40">
        <v>1</v>
      </c>
      <c r="S25" s="41">
        <v>4</v>
      </c>
      <c r="T25" s="42" t="s">
        <v>169</v>
      </c>
      <c r="U25" s="43" t="s">
        <v>169</v>
      </c>
      <c r="V25" s="44" t="s">
        <v>169</v>
      </c>
      <c r="W25" s="45">
        <v>20</v>
      </c>
      <c r="X25" s="39">
        <v>2</v>
      </c>
      <c r="Y25" s="40">
        <v>0</v>
      </c>
      <c r="Z25" s="41">
        <v>2</v>
      </c>
      <c r="AA25" s="42">
        <v>-60</v>
      </c>
      <c r="AB25" s="43">
        <v>-100</v>
      </c>
      <c r="AC25" s="44">
        <v>-50</v>
      </c>
      <c r="AD25" s="45">
        <v>0</v>
      </c>
      <c r="AE25" s="38" t="s">
        <v>70</v>
      </c>
      <c r="AF25" s="39">
        <v>1</v>
      </c>
      <c r="AG25" s="40">
        <v>0</v>
      </c>
      <c r="AH25" s="41">
        <v>1</v>
      </c>
      <c r="AI25" s="42">
        <v>-50</v>
      </c>
      <c r="AJ25" s="43" t="s">
        <v>169</v>
      </c>
      <c r="AK25" s="44">
        <v>-50</v>
      </c>
      <c r="AL25" s="45">
        <v>0</v>
      </c>
      <c r="AM25" s="45">
        <v>16.7</v>
      </c>
      <c r="AN25" s="39">
        <v>0</v>
      </c>
      <c r="AO25" s="40">
        <v>0</v>
      </c>
      <c r="AP25" s="41">
        <v>0</v>
      </c>
      <c r="AQ25" s="42" t="s">
        <v>169</v>
      </c>
      <c r="AR25" s="43" t="s">
        <v>169</v>
      </c>
      <c r="AS25" s="44" t="s">
        <v>169</v>
      </c>
      <c r="AT25" s="45">
        <v>0</v>
      </c>
      <c r="AU25" s="39">
        <v>1</v>
      </c>
      <c r="AV25" s="40">
        <v>0</v>
      </c>
      <c r="AW25" s="41">
        <v>1</v>
      </c>
      <c r="AX25" s="42">
        <v>-50</v>
      </c>
      <c r="AY25" s="43" t="s">
        <v>169</v>
      </c>
      <c r="AZ25" s="44">
        <v>-50</v>
      </c>
      <c r="BA25" s="45">
        <v>0</v>
      </c>
      <c r="BB25" s="39">
        <v>0</v>
      </c>
      <c r="BC25" s="40">
        <v>0</v>
      </c>
      <c r="BD25" s="41">
        <v>0</v>
      </c>
      <c r="BE25" s="42">
        <v>-100</v>
      </c>
      <c r="BF25" s="43" t="s">
        <v>169</v>
      </c>
      <c r="BG25" s="44">
        <v>-100</v>
      </c>
      <c r="BH25" s="45">
        <v>0</v>
      </c>
    </row>
    <row r="26" spans="1:60" ht="22.15" customHeight="1">
      <c r="A26" s="38" t="s">
        <v>71</v>
      </c>
      <c r="B26" s="39">
        <v>0</v>
      </c>
      <c r="C26" s="40">
        <v>0</v>
      </c>
      <c r="D26" s="41">
        <v>0</v>
      </c>
      <c r="E26" s="42">
        <v>-100</v>
      </c>
      <c r="F26" s="43">
        <v>-100</v>
      </c>
      <c r="G26" s="44" t="s">
        <v>169</v>
      </c>
      <c r="H26" s="45">
        <v>0</v>
      </c>
      <c r="I26" s="45">
        <v>0</v>
      </c>
      <c r="J26" s="39">
        <v>0</v>
      </c>
      <c r="K26" s="40">
        <v>0</v>
      </c>
      <c r="L26" s="41">
        <v>0</v>
      </c>
      <c r="M26" s="42" t="s">
        <v>169</v>
      </c>
      <c r="N26" s="43" t="s">
        <v>169</v>
      </c>
      <c r="O26" s="44" t="s">
        <v>169</v>
      </c>
      <c r="P26" s="45">
        <v>0</v>
      </c>
      <c r="Q26" s="39">
        <v>0</v>
      </c>
      <c r="R26" s="40">
        <v>0</v>
      </c>
      <c r="S26" s="41">
        <v>0</v>
      </c>
      <c r="T26" s="42">
        <v>-100</v>
      </c>
      <c r="U26" s="43">
        <v>-100</v>
      </c>
      <c r="V26" s="44" t="s">
        <v>169</v>
      </c>
      <c r="W26" s="45">
        <v>0</v>
      </c>
      <c r="X26" s="39">
        <v>0</v>
      </c>
      <c r="Y26" s="40">
        <v>0</v>
      </c>
      <c r="Z26" s="41">
        <v>0</v>
      </c>
      <c r="AA26" s="42">
        <v>-100</v>
      </c>
      <c r="AB26" s="43">
        <v>-100</v>
      </c>
      <c r="AC26" s="44" t="s">
        <v>169</v>
      </c>
      <c r="AD26" s="45">
        <v>0</v>
      </c>
      <c r="AE26" s="38" t="s">
        <v>71</v>
      </c>
      <c r="AF26" s="39">
        <v>0</v>
      </c>
      <c r="AG26" s="40">
        <v>0</v>
      </c>
      <c r="AH26" s="41">
        <v>0</v>
      </c>
      <c r="AI26" s="42" t="s">
        <v>169</v>
      </c>
      <c r="AJ26" s="43" t="s">
        <v>169</v>
      </c>
      <c r="AK26" s="44" t="s">
        <v>169</v>
      </c>
      <c r="AL26" s="45">
        <v>0</v>
      </c>
      <c r="AM26" s="45">
        <v>0</v>
      </c>
      <c r="AN26" s="39">
        <v>0</v>
      </c>
      <c r="AO26" s="40">
        <v>0</v>
      </c>
      <c r="AP26" s="41">
        <v>0</v>
      </c>
      <c r="AQ26" s="42" t="s">
        <v>169</v>
      </c>
      <c r="AR26" s="43" t="s">
        <v>169</v>
      </c>
      <c r="AS26" s="44" t="s">
        <v>169</v>
      </c>
      <c r="AT26" s="45">
        <v>0</v>
      </c>
      <c r="AU26" s="39">
        <v>0</v>
      </c>
      <c r="AV26" s="40">
        <v>0</v>
      </c>
      <c r="AW26" s="41">
        <v>0</v>
      </c>
      <c r="AX26" s="42" t="s">
        <v>169</v>
      </c>
      <c r="AY26" s="43" t="s">
        <v>169</v>
      </c>
      <c r="AZ26" s="44" t="s">
        <v>169</v>
      </c>
      <c r="BA26" s="45">
        <v>0</v>
      </c>
      <c r="BB26" s="39">
        <v>0</v>
      </c>
      <c r="BC26" s="40">
        <v>0</v>
      </c>
      <c r="BD26" s="41">
        <v>0</v>
      </c>
      <c r="BE26" s="42">
        <v>-100</v>
      </c>
      <c r="BF26" s="43">
        <v>-100</v>
      </c>
      <c r="BG26" s="44" t="s">
        <v>169</v>
      </c>
      <c r="BH26" s="45">
        <v>0</v>
      </c>
    </row>
    <row r="27" spans="1:60" ht="22.15" customHeight="1">
      <c r="A27" s="38" t="s">
        <v>72</v>
      </c>
      <c r="B27" s="39">
        <v>7</v>
      </c>
      <c r="C27" s="40">
        <v>1</v>
      </c>
      <c r="D27" s="41">
        <v>6</v>
      </c>
      <c r="E27" s="42">
        <v>-46.2</v>
      </c>
      <c r="F27" s="43" t="s">
        <v>169</v>
      </c>
      <c r="G27" s="44">
        <v>-53.8</v>
      </c>
      <c r="H27" s="45">
        <v>14.3</v>
      </c>
      <c r="I27" s="45">
        <v>21.9</v>
      </c>
      <c r="J27" s="39">
        <v>3</v>
      </c>
      <c r="K27" s="40">
        <v>0</v>
      </c>
      <c r="L27" s="41">
        <v>3</v>
      </c>
      <c r="M27" s="42">
        <v>-50</v>
      </c>
      <c r="N27" s="43" t="s">
        <v>169</v>
      </c>
      <c r="O27" s="44">
        <v>-57.1</v>
      </c>
      <c r="P27" s="45">
        <v>0</v>
      </c>
      <c r="Q27" s="39">
        <v>4</v>
      </c>
      <c r="R27" s="40">
        <v>1</v>
      </c>
      <c r="S27" s="41">
        <v>3</v>
      </c>
      <c r="T27" s="42">
        <v>-20</v>
      </c>
      <c r="U27" s="43" t="s">
        <v>169</v>
      </c>
      <c r="V27" s="44">
        <v>-25</v>
      </c>
      <c r="W27" s="45">
        <v>25</v>
      </c>
      <c r="X27" s="39">
        <v>5</v>
      </c>
      <c r="Y27" s="40">
        <v>1</v>
      </c>
      <c r="Z27" s="41">
        <v>4</v>
      </c>
      <c r="AA27" s="42">
        <v>25</v>
      </c>
      <c r="AB27" s="43">
        <v>0</v>
      </c>
      <c r="AC27" s="44" t="s">
        <v>169</v>
      </c>
      <c r="AD27" s="45">
        <v>20</v>
      </c>
      <c r="AE27" s="38" t="s">
        <v>72</v>
      </c>
      <c r="AF27" s="39">
        <v>2</v>
      </c>
      <c r="AG27" s="40">
        <v>0</v>
      </c>
      <c r="AH27" s="41">
        <v>2</v>
      </c>
      <c r="AI27" s="42">
        <v>-50</v>
      </c>
      <c r="AJ27" s="43" t="s">
        <v>169</v>
      </c>
      <c r="AK27" s="44">
        <v>-60</v>
      </c>
      <c r="AL27" s="45">
        <v>0</v>
      </c>
      <c r="AM27" s="45">
        <v>28.6</v>
      </c>
      <c r="AN27" s="39">
        <v>1</v>
      </c>
      <c r="AO27" s="40">
        <v>0</v>
      </c>
      <c r="AP27" s="41">
        <v>1</v>
      </c>
      <c r="AQ27" s="42">
        <v>0</v>
      </c>
      <c r="AR27" s="43" t="s">
        <v>169</v>
      </c>
      <c r="AS27" s="44">
        <v>0</v>
      </c>
      <c r="AT27" s="45">
        <v>0</v>
      </c>
      <c r="AU27" s="39">
        <v>1</v>
      </c>
      <c r="AV27" s="40">
        <v>0</v>
      </c>
      <c r="AW27" s="41">
        <v>1</v>
      </c>
      <c r="AX27" s="42">
        <v>-75</v>
      </c>
      <c r="AY27" s="43" t="s">
        <v>169</v>
      </c>
      <c r="AZ27" s="44">
        <v>-80</v>
      </c>
      <c r="BA27" s="45">
        <v>0</v>
      </c>
      <c r="BB27" s="39">
        <v>0</v>
      </c>
      <c r="BC27" s="40">
        <v>0</v>
      </c>
      <c r="BD27" s="41">
        <v>0</v>
      </c>
      <c r="BE27" s="42" t="s">
        <v>169</v>
      </c>
      <c r="BF27" s="43" t="s">
        <v>169</v>
      </c>
      <c r="BG27" s="44" t="s">
        <v>169</v>
      </c>
      <c r="BH27" s="45">
        <v>0</v>
      </c>
    </row>
    <row r="28" spans="1:60" ht="22.15" customHeight="1">
      <c r="A28" s="38" t="s">
        <v>73</v>
      </c>
      <c r="B28" s="39">
        <v>5</v>
      </c>
      <c r="C28" s="40">
        <v>2</v>
      </c>
      <c r="D28" s="41">
        <v>3</v>
      </c>
      <c r="E28" s="42">
        <v>66.7</v>
      </c>
      <c r="F28" s="43" t="s">
        <v>169</v>
      </c>
      <c r="G28" s="44">
        <v>200</v>
      </c>
      <c r="H28" s="45">
        <v>40</v>
      </c>
      <c r="I28" s="45">
        <v>38.5</v>
      </c>
      <c r="J28" s="39">
        <v>3</v>
      </c>
      <c r="K28" s="40">
        <v>1</v>
      </c>
      <c r="L28" s="41">
        <v>2</v>
      </c>
      <c r="M28" s="42">
        <v>50</v>
      </c>
      <c r="N28" s="43">
        <v>-50</v>
      </c>
      <c r="O28" s="44">
        <v>0</v>
      </c>
      <c r="P28" s="45">
        <v>33.299999999999997</v>
      </c>
      <c r="Q28" s="39">
        <v>2</v>
      </c>
      <c r="R28" s="40">
        <v>1</v>
      </c>
      <c r="S28" s="41">
        <v>1</v>
      </c>
      <c r="T28" s="42" t="s">
        <v>169</v>
      </c>
      <c r="U28" s="43" t="s">
        <v>169</v>
      </c>
      <c r="V28" s="44" t="s">
        <v>169</v>
      </c>
      <c r="W28" s="45">
        <v>50</v>
      </c>
      <c r="X28" s="39">
        <v>4</v>
      </c>
      <c r="Y28" s="40">
        <v>1</v>
      </c>
      <c r="Z28" s="41">
        <v>3</v>
      </c>
      <c r="AA28" s="42">
        <v>33.299999999999997</v>
      </c>
      <c r="AB28" s="43">
        <v>-50</v>
      </c>
      <c r="AC28" s="44">
        <v>200</v>
      </c>
      <c r="AD28" s="45">
        <v>25</v>
      </c>
      <c r="AE28" s="38" t="s">
        <v>73</v>
      </c>
      <c r="AF28" s="39">
        <v>1</v>
      </c>
      <c r="AG28" s="40">
        <v>0</v>
      </c>
      <c r="AH28" s="41">
        <v>1</v>
      </c>
      <c r="AI28" s="42">
        <v>0</v>
      </c>
      <c r="AJ28" s="43" t="s">
        <v>169</v>
      </c>
      <c r="AK28" s="44">
        <v>0</v>
      </c>
      <c r="AL28" s="45">
        <v>0</v>
      </c>
      <c r="AM28" s="45">
        <v>20</v>
      </c>
      <c r="AN28" s="39">
        <v>0</v>
      </c>
      <c r="AO28" s="40">
        <v>0</v>
      </c>
      <c r="AP28" s="41">
        <v>0</v>
      </c>
      <c r="AQ28" s="42" t="s">
        <v>169</v>
      </c>
      <c r="AR28" s="43" t="s">
        <v>169</v>
      </c>
      <c r="AS28" s="44" t="s">
        <v>169</v>
      </c>
      <c r="AT28" s="45">
        <v>0</v>
      </c>
      <c r="AU28" s="39">
        <v>1</v>
      </c>
      <c r="AV28" s="40">
        <v>0</v>
      </c>
      <c r="AW28" s="41">
        <v>1</v>
      </c>
      <c r="AX28" s="42">
        <v>0</v>
      </c>
      <c r="AY28" s="43" t="s">
        <v>169</v>
      </c>
      <c r="AZ28" s="44">
        <v>0</v>
      </c>
      <c r="BA28" s="45">
        <v>0</v>
      </c>
      <c r="BB28" s="39">
        <v>0</v>
      </c>
      <c r="BC28" s="40">
        <v>0</v>
      </c>
      <c r="BD28" s="41">
        <v>0</v>
      </c>
      <c r="BE28" s="42" t="s">
        <v>169</v>
      </c>
      <c r="BF28" s="43" t="s">
        <v>169</v>
      </c>
      <c r="BG28" s="44" t="s">
        <v>169</v>
      </c>
      <c r="BH28" s="45">
        <v>0</v>
      </c>
    </row>
    <row r="29" spans="1:60" ht="22.15" customHeight="1">
      <c r="A29" s="38" t="s">
        <v>74</v>
      </c>
      <c r="B29" s="39">
        <v>8</v>
      </c>
      <c r="C29" s="40">
        <v>0</v>
      </c>
      <c r="D29" s="41">
        <v>8</v>
      </c>
      <c r="E29" s="42">
        <v>-42.9</v>
      </c>
      <c r="F29" s="43">
        <v>-100</v>
      </c>
      <c r="G29" s="44">
        <v>-27.3</v>
      </c>
      <c r="H29" s="45">
        <v>0</v>
      </c>
      <c r="I29" s="45">
        <v>13.6</v>
      </c>
      <c r="J29" s="39">
        <v>4</v>
      </c>
      <c r="K29" s="40">
        <v>0</v>
      </c>
      <c r="L29" s="41">
        <v>4</v>
      </c>
      <c r="M29" s="42">
        <v>-55.6</v>
      </c>
      <c r="N29" s="43">
        <v>-100</v>
      </c>
      <c r="O29" s="44">
        <v>-42.9</v>
      </c>
      <c r="P29" s="45">
        <v>0</v>
      </c>
      <c r="Q29" s="39">
        <v>4</v>
      </c>
      <c r="R29" s="40">
        <v>0</v>
      </c>
      <c r="S29" s="41">
        <v>4</v>
      </c>
      <c r="T29" s="42">
        <v>-42.9</v>
      </c>
      <c r="U29" s="43">
        <v>-100</v>
      </c>
      <c r="V29" s="44">
        <v>-20</v>
      </c>
      <c r="W29" s="45">
        <v>0</v>
      </c>
      <c r="X29" s="39">
        <v>0</v>
      </c>
      <c r="Y29" s="40">
        <v>0</v>
      </c>
      <c r="Z29" s="41">
        <v>0</v>
      </c>
      <c r="AA29" s="42">
        <v>-100</v>
      </c>
      <c r="AB29" s="43">
        <v>-100</v>
      </c>
      <c r="AC29" s="44">
        <v>-100</v>
      </c>
      <c r="AD29" s="45">
        <v>0</v>
      </c>
      <c r="AE29" s="38" t="s">
        <v>74</v>
      </c>
      <c r="AF29" s="39">
        <v>0</v>
      </c>
      <c r="AG29" s="40">
        <v>0</v>
      </c>
      <c r="AH29" s="41">
        <v>0</v>
      </c>
      <c r="AI29" s="42">
        <v>-100</v>
      </c>
      <c r="AJ29" s="43">
        <v>-100</v>
      </c>
      <c r="AK29" s="44">
        <v>-100</v>
      </c>
      <c r="AL29" s="45">
        <v>0</v>
      </c>
      <c r="AM29" s="45">
        <v>0</v>
      </c>
      <c r="AN29" s="39">
        <v>0</v>
      </c>
      <c r="AO29" s="40">
        <v>0</v>
      </c>
      <c r="AP29" s="41">
        <v>0</v>
      </c>
      <c r="AQ29" s="42" t="s">
        <v>169</v>
      </c>
      <c r="AR29" s="43" t="s">
        <v>169</v>
      </c>
      <c r="AS29" s="44" t="s">
        <v>169</v>
      </c>
      <c r="AT29" s="45">
        <v>0</v>
      </c>
      <c r="AU29" s="39">
        <v>0</v>
      </c>
      <c r="AV29" s="40">
        <v>0</v>
      </c>
      <c r="AW29" s="41">
        <v>0</v>
      </c>
      <c r="AX29" s="42">
        <v>-100</v>
      </c>
      <c r="AY29" s="43">
        <v>-100</v>
      </c>
      <c r="AZ29" s="44">
        <v>-100</v>
      </c>
      <c r="BA29" s="45">
        <v>0</v>
      </c>
      <c r="BB29" s="39">
        <v>0</v>
      </c>
      <c r="BC29" s="40">
        <v>0</v>
      </c>
      <c r="BD29" s="41">
        <v>0</v>
      </c>
      <c r="BE29" s="42">
        <v>-100</v>
      </c>
      <c r="BF29" s="43">
        <v>-100</v>
      </c>
      <c r="BG29" s="44" t="s">
        <v>169</v>
      </c>
      <c r="BH29" s="45">
        <v>0</v>
      </c>
    </row>
    <row r="30" spans="1:60" ht="22.15" customHeight="1">
      <c r="A30" s="38" t="s">
        <v>75</v>
      </c>
      <c r="B30" s="39">
        <v>7</v>
      </c>
      <c r="C30" s="40">
        <v>0</v>
      </c>
      <c r="D30" s="41">
        <v>7</v>
      </c>
      <c r="E30" s="42">
        <v>-56.3</v>
      </c>
      <c r="F30" s="43">
        <v>-100</v>
      </c>
      <c r="G30" s="44">
        <v>-50</v>
      </c>
      <c r="H30" s="45">
        <v>0</v>
      </c>
      <c r="I30" s="45">
        <v>24.1</v>
      </c>
      <c r="J30" s="39">
        <v>6</v>
      </c>
      <c r="K30" s="40">
        <v>0</v>
      </c>
      <c r="L30" s="41">
        <v>6</v>
      </c>
      <c r="M30" s="42">
        <v>-40</v>
      </c>
      <c r="N30" s="43">
        <v>-100</v>
      </c>
      <c r="O30" s="44">
        <v>-25</v>
      </c>
      <c r="P30" s="45">
        <v>0</v>
      </c>
      <c r="Q30" s="39">
        <v>1</v>
      </c>
      <c r="R30" s="40">
        <v>0</v>
      </c>
      <c r="S30" s="41">
        <v>1</v>
      </c>
      <c r="T30" s="42">
        <v>-80</v>
      </c>
      <c r="U30" s="43">
        <v>-100</v>
      </c>
      <c r="V30" s="44">
        <v>-75</v>
      </c>
      <c r="W30" s="45">
        <v>0</v>
      </c>
      <c r="X30" s="39">
        <v>2</v>
      </c>
      <c r="Y30" s="40">
        <v>0</v>
      </c>
      <c r="Z30" s="41">
        <v>2</v>
      </c>
      <c r="AA30" s="42">
        <v>-60</v>
      </c>
      <c r="AB30" s="43">
        <v>-100</v>
      </c>
      <c r="AC30" s="44">
        <v>-33.299999999999997</v>
      </c>
      <c r="AD30" s="45">
        <v>0</v>
      </c>
      <c r="AE30" s="38" t="s">
        <v>75</v>
      </c>
      <c r="AF30" s="39">
        <v>5</v>
      </c>
      <c r="AG30" s="40">
        <v>0</v>
      </c>
      <c r="AH30" s="41">
        <v>5</v>
      </c>
      <c r="AI30" s="42">
        <v>25</v>
      </c>
      <c r="AJ30" s="43">
        <v>-100</v>
      </c>
      <c r="AK30" s="44">
        <v>66.7</v>
      </c>
      <c r="AL30" s="45">
        <v>0</v>
      </c>
      <c r="AM30" s="45">
        <v>71.400000000000006</v>
      </c>
      <c r="AN30" s="39">
        <v>1</v>
      </c>
      <c r="AO30" s="40">
        <v>0</v>
      </c>
      <c r="AP30" s="41">
        <v>1</v>
      </c>
      <c r="AQ30" s="42">
        <v>-50</v>
      </c>
      <c r="AR30" s="43" t="s">
        <v>169</v>
      </c>
      <c r="AS30" s="44">
        <v>-50</v>
      </c>
      <c r="AT30" s="45">
        <v>0</v>
      </c>
      <c r="AU30" s="39">
        <v>4</v>
      </c>
      <c r="AV30" s="40">
        <v>0</v>
      </c>
      <c r="AW30" s="41">
        <v>4</v>
      </c>
      <c r="AX30" s="42">
        <v>100</v>
      </c>
      <c r="AY30" s="43">
        <v>-100</v>
      </c>
      <c r="AZ30" s="44">
        <v>300</v>
      </c>
      <c r="BA30" s="45">
        <v>0</v>
      </c>
      <c r="BB30" s="39">
        <v>0</v>
      </c>
      <c r="BC30" s="40">
        <v>0</v>
      </c>
      <c r="BD30" s="41">
        <v>0</v>
      </c>
      <c r="BE30" s="42">
        <v>-100</v>
      </c>
      <c r="BF30" s="43" t="s">
        <v>169</v>
      </c>
      <c r="BG30" s="44">
        <v>-100</v>
      </c>
      <c r="BH30" s="45">
        <v>0</v>
      </c>
    </row>
    <row r="31" spans="1:60" ht="22.15" customHeight="1">
      <c r="A31" s="38" t="s">
        <v>76</v>
      </c>
      <c r="B31" s="39">
        <v>27</v>
      </c>
      <c r="C31" s="40">
        <v>3</v>
      </c>
      <c r="D31" s="41">
        <v>24</v>
      </c>
      <c r="E31" s="42">
        <v>-6.9</v>
      </c>
      <c r="F31" s="43">
        <v>0</v>
      </c>
      <c r="G31" s="44">
        <v>-25</v>
      </c>
      <c r="H31" s="45">
        <v>11.1</v>
      </c>
      <c r="I31" s="45">
        <v>30</v>
      </c>
      <c r="J31" s="39">
        <v>20</v>
      </c>
      <c r="K31" s="40">
        <v>1</v>
      </c>
      <c r="L31" s="41">
        <v>19</v>
      </c>
      <c r="M31" s="42">
        <v>11.1</v>
      </c>
      <c r="N31" s="43">
        <v>0</v>
      </c>
      <c r="O31" s="44">
        <v>-9.5</v>
      </c>
      <c r="P31" s="45">
        <v>5</v>
      </c>
      <c r="Q31" s="39">
        <v>8</v>
      </c>
      <c r="R31" s="40">
        <v>2</v>
      </c>
      <c r="S31" s="41">
        <v>6</v>
      </c>
      <c r="T31" s="42">
        <v>-11.1</v>
      </c>
      <c r="U31" s="43">
        <v>0</v>
      </c>
      <c r="V31" s="44">
        <v>-33.299999999999997</v>
      </c>
      <c r="W31" s="45">
        <v>25</v>
      </c>
      <c r="X31" s="39">
        <v>9</v>
      </c>
      <c r="Y31" s="40">
        <v>3</v>
      </c>
      <c r="Z31" s="41">
        <v>6</v>
      </c>
      <c r="AA31" s="42">
        <v>-35.700000000000003</v>
      </c>
      <c r="AB31" s="43">
        <v>0</v>
      </c>
      <c r="AC31" s="44">
        <v>-62.5</v>
      </c>
      <c r="AD31" s="45">
        <v>33.299999999999997</v>
      </c>
      <c r="AE31" s="38" t="s">
        <v>76</v>
      </c>
      <c r="AF31" s="39">
        <v>9</v>
      </c>
      <c r="AG31" s="40">
        <v>1</v>
      </c>
      <c r="AH31" s="41">
        <v>8</v>
      </c>
      <c r="AI31" s="42">
        <v>-25</v>
      </c>
      <c r="AJ31" s="43">
        <v>0</v>
      </c>
      <c r="AK31" s="44">
        <v>-42.9</v>
      </c>
      <c r="AL31" s="45">
        <v>11.1</v>
      </c>
      <c r="AM31" s="45">
        <v>33.299999999999997</v>
      </c>
      <c r="AN31" s="39">
        <v>1</v>
      </c>
      <c r="AO31" s="40">
        <v>0</v>
      </c>
      <c r="AP31" s="41">
        <v>1</v>
      </c>
      <c r="AQ31" s="42">
        <v>0</v>
      </c>
      <c r="AR31" s="43" t="s">
        <v>169</v>
      </c>
      <c r="AS31" s="44">
        <v>0</v>
      </c>
      <c r="AT31" s="45">
        <v>0</v>
      </c>
      <c r="AU31" s="39">
        <v>8</v>
      </c>
      <c r="AV31" s="40">
        <v>1</v>
      </c>
      <c r="AW31" s="41">
        <v>7</v>
      </c>
      <c r="AX31" s="42">
        <v>-33.299999999999997</v>
      </c>
      <c r="AY31" s="43">
        <v>0</v>
      </c>
      <c r="AZ31" s="44">
        <v>-50</v>
      </c>
      <c r="BA31" s="45">
        <v>12.5</v>
      </c>
      <c r="BB31" s="39">
        <v>1</v>
      </c>
      <c r="BC31" s="40">
        <v>1</v>
      </c>
      <c r="BD31" s="41">
        <v>0</v>
      </c>
      <c r="BE31" s="42" t="s">
        <v>169</v>
      </c>
      <c r="BF31" s="43">
        <v>0</v>
      </c>
      <c r="BG31" s="44">
        <v>-100</v>
      </c>
      <c r="BH31" s="45">
        <v>100</v>
      </c>
    </row>
    <row r="32" spans="1:60" ht="22.15" customHeight="1">
      <c r="A32" s="38" t="s">
        <v>77</v>
      </c>
      <c r="B32" s="39">
        <v>3</v>
      </c>
      <c r="C32" s="40">
        <v>1</v>
      </c>
      <c r="D32" s="41">
        <v>2</v>
      </c>
      <c r="E32" s="42" t="s">
        <v>169</v>
      </c>
      <c r="F32" s="43" t="s">
        <v>169</v>
      </c>
      <c r="G32" s="44">
        <v>-50</v>
      </c>
      <c r="H32" s="45">
        <v>33.299999999999997</v>
      </c>
      <c r="I32" s="45">
        <v>17.600000000000001</v>
      </c>
      <c r="J32" s="39">
        <v>2</v>
      </c>
      <c r="K32" s="40">
        <v>1</v>
      </c>
      <c r="L32" s="41">
        <v>1</v>
      </c>
      <c r="M32" s="42">
        <v>-33.299999999999997</v>
      </c>
      <c r="N32" s="43" t="s">
        <v>169</v>
      </c>
      <c r="O32" s="44">
        <v>-75</v>
      </c>
      <c r="P32" s="45">
        <v>50</v>
      </c>
      <c r="Q32" s="39">
        <v>2</v>
      </c>
      <c r="R32" s="40">
        <v>1</v>
      </c>
      <c r="S32" s="41">
        <v>1</v>
      </c>
      <c r="T32" s="42" t="s">
        <v>169</v>
      </c>
      <c r="U32" s="43">
        <v>0</v>
      </c>
      <c r="V32" s="44">
        <v>-66.7</v>
      </c>
      <c r="W32" s="45">
        <v>50</v>
      </c>
      <c r="X32" s="39">
        <v>2</v>
      </c>
      <c r="Y32" s="40">
        <v>1</v>
      </c>
      <c r="Z32" s="41">
        <v>1</v>
      </c>
      <c r="AA32" s="42">
        <v>100</v>
      </c>
      <c r="AB32" s="43">
        <v>0</v>
      </c>
      <c r="AC32" s="44">
        <v>-50</v>
      </c>
      <c r="AD32" s="45">
        <v>50</v>
      </c>
      <c r="AE32" s="38" t="s">
        <v>77</v>
      </c>
      <c r="AF32" s="39">
        <v>0</v>
      </c>
      <c r="AG32" s="40">
        <v>0</v>
      </c>
      <c r="AH32" s="41">
        <v>0</v>
      </c>
      <c r="AI32" s="42" t="s">
        <v>169</v>
      </c>
      <c r="AJ32" s="43" t="s">
        <v>169</v>
      </c>
      <c r="AK32" s="44" t="s">
        <v>169</v>
      </c>
      <c r="AL32" s="45">
        <v>0</v>
      </c>
      <c r="AM32" s="45">
        <v>0</v>
      </c>
      <c r="AN32" s="39">
        <v>0</v>
      </c>
      <c r="AO32" s="40">
        <v>0</v>
      </c>
      <c r="AP32" s="41">
        <v>0</v>
      </c>
      <c r="AQ32" s="42" t="s">
        <v>169</v>
      </c>
      <c r="AR32" s="43" t="s">
        <v>169</v>
      </c>
      <c r="AS32" s="44" t="s">
        <v>169</v>
      </c>
      <c r="AT32" s="45">
        <v>0</v>
      </c>
      <c r="AU32" s="39">
        <v>0</v>
      </c>
      <c r="AV32" s="40">
        <v>0</v>
      </c>
      <c r="AW32" s="41">
        <v>0</v>
      </c>
      <c r="AX32" s="42" t="s">
        <v>169</v>
      </c>
      <c r="AY32" s="43" t="s">
        <v>169</v>
      </c>
      <c r="AZ32" s="44" t="s">
        <v>169</v>
      </c>
      <c r="BA32" s="45">
        <v>0</v>
      </c>
      <c r="BB32" s="39">
        <v>1</v>
      </c>
      <c r="BC32" s="40">
        <v>1</v>
      </c>
      <c r="BD32" s="41">
        <v>0</v>
      </c>
      <c r="BE32" s="42">
        <v>0</v>
      </c>
      <c r="BF32" s="43">
        <v>0</v>
      </c>
      <c r="BG32" s="44" t="s">
        <v>169</v>
      </c>
      <c r="BH32" s="45">
        <v>100</v>
      </c>
    </row>
    <row r="33" spans="1:60" ht="22.15" customHeight="1">
      <c r="A33" s="38" t="s">
        <v>78</v>
      </c>
      <c r="B33" s="39">
        <v>2</v>
      </c>
      <c r="C33" s="40">
        <v>0</v>
      </c>
      <c r="D33" s="41">
        <v>2</v>
      </c>
      <c r="E33" s="42">
        <v>100</v>
      </c>
      <c r="F33" s="43" t="s">
        <v>169</v>
      </c>
      <c r="G33" s="44">
        <v>100</v>
      </c>
      <c r="H33" s="45">
        <v>0</v>
      </c>
      <c r="I33" s="45">
        <v>18.2</v>
      </c>
      <c r="J33" s="39">
        <v>1</v>
      </c>
      <c r="K33" s="40">
        <v>0</v>
      </c>
      <c r="L33" s="41">
        <v>1</v>
      </c>
      <c r="M33" s="42" t="s">
        <v>169</v>
      </c>
      <c r="N33" s="43" t="s">
        <v>169</v>
      </c>
      <c r="O33" s="44" t="s">
        <v>169</v>
      </c>
      <c r="P33" s="45">
        <v>0</v>
      </c>
      <c r="Q33" s="39">
        <v>1</v>
      </c>
      <c r="R33" s="40">
        <v>0</v>
      </c>
      <c r="S33" s="41">
        <v>1</v>
      </c>
      <c r="T33" s="42" t="s">
        <v>169</v>
      </c>
      <c r="U33" s="43" t="s">
        <v>169</v>
      </c>
      <c r="V33" s="44" t="s">
        <v>169</v>
      </c>
      <c r="W33" s="45">
        <v>0</v>
      </c>
      <c r="X33" s="39">
        <v>0</v>
      </c>
      <c r="Y33" s="40">
        <v>0</v>
      </c>
      <c r="Z33" s="41">
        <v>0</v>
      </c>
      <c r="AA33" s="42">
        <v>-100</v>
      </c>
      <c r="AB33" s="43" t="s">
        <v>169</v>
      </c>
      <c r="AC33" s="44">
        <v>-100</v>
      </c>
      <c r="AD33" s="45">
        <v>0</v>
      </c>
      <c r="AE33" s="38" t="s">
        <v>78</v>
      </c>
      <c r="AF33" s="39">
        <v>0</v>
      </c>
      <c r="AG33" s="40">
        <v>0</v>
      </c>
      <c r="AH33" s="41">
        <v>0</v>
      </c>
      <c r="AI33" s="42" t="s">
        <v>169</v>
      </c>
      <c r="AJ33" s="43" t="s">
        <v>169</v>
      </c>
      <c r="AK33" s="44" t="s">
        <v>169</v>
      </c>
      <c r="AL33" s="45">
        <v>0</v>
      </c>
      <c r="AM33" s="45">
        <v>0</v>
      </c>
      <c r="AN33" s="39">
        <v>0</v>
      </c>
      <c r="AO33" s="40">
        <v>0</v>
      </c>
      <c r="AP33" s="41">
        <v>0</v>
      </c>
      <c r="AQ33" s="42" t="s">
        <v>169</v>
      </c>
      <c r="AR33" s="43" t="s">
        <v>169</v>
      </c>
      <c r="AS33" s="44" t="s">
        <v>169</v>
      </c>
      <c r="AT33" s="45">
        <v>0</v>
      </c>
      <c r="AU33" s="39">
        <v>0</v>
      </c>
      <c r="AV33" s="40">
        <v>0</v>
      </c>
      <c r="AW33" s="41">
        <v>0</v>
      </c>
      <c r="AX33" s="42" t="s">
        <v>169</v>
      </c>
      <c r="AY33" s="43" t="s">
        <v>169</v>
      </c>
      <c r="AZ33" s="44" t="s">
        <v>169</v>
      </c>
      <c r="BA33" s="45">
        <v>0</v>
      </c>
      <c r="BB33" s="39">
        <v>0</v>
      </c>
      <c r="BC33" s="40">
        <v>0</v>
      </c>
      <c r="BD33" s="41">
        <v>0</v>
      </c>
      <c r="BE33" s="42" t="s">
        <v>169</v>
      </c>
      <c r="BF33" s="43" t="s">
        <v>169</v>
      </c>
      <c r="BG33" s="44" t="s">
        <v>169</v>
      </c>
      <c r="BH33" s="45">
        <v>0</v>
      </c>
    </row>
    <row r="34" spans="1:60" ht="22.15" customHeight="1" thickBot="1">
      <c r="A34" s="49" t="s">
        <v>79</v>
      </c>
      <c r="B34" s="50">
        <v>11</v>
      </c>
      <c r="C34" s="51">
        <v>0</v>
      </c>
      <c r="D34" s="52">
        <v>12</v>
      </c>
      <c r="E34" s="53">
        <v>-21.4</v>
      </c>
      <c r="F34" s="54" t="s">
        <v>169</v>
      </c>
      <c r="G34" s="55">
        <v>-20</v>
      </c>
      <c r="H34" s="56">
        <v>0</v>
      </c>
      <c r="I34" s="56">
        <v>36.700000000000003</v>
      </c>
      <c r="J34" s="50">
        <v>8</v>
      </c>
      <c r="K34" s="51">
        <v>0</v>
      </c>
      <c r="L34" s="52">
        <v>9</v>
      </c>
      <c r="M34" s="53" t="s">
        <v>169</v>
      </c>
      <c r="N34" s="54" t="s">
        <v>169</v>
      </c>
      <c r="O34" s="55" t="s">
        <v>169</v>
      </c>
      <c r="P34" s="56">
        <v>0</v>
      </c>
      <c r="Q34" s="50">
        <v>1</v>
      </c>
      <c r="R34" s="51">
        <v>0</v>
      </c>
      <c r="S34" s="52">
        <v>1</v>
      </c>
      <c r="T34" s="53">
        <v>-80</v>
      </c>
      <c r="U34" s="54" t="s">
        <v>169</v>
      </c>
      <c r="V34" s="55">
        <v>-80</v>
      </c>
      <c r="W34" s="56">
        <v>0</v>
      </c>
      <c r="X34" s="50">
        <v>6</v>
      </c>
      <c r="Y34" s="51">
        <v>0</v>
      </c>
      <c r="Z34" s="52">
        <v>7</v>
      </c>
      <c r="AA34" s="53">
        <v>-25</v>
      </c>
      <c r="AB34" s="54" t="s">
        <v>169</v>
      </c>
      <c r="AC34" s="55">
        <v>-22.2</v>
      </c>
      <c r="AD34" s="56">
        <v>0</v>
      </c>
      <c r="AE34" s="49" t="s">
        <v>79</v>
      </c>
      <c r="AF34" s="50">
        <v>4</v>
      </c>
      <c r="AG34" s="51">
        <v>0</v>
      </c>
      <c r="AH34" s="52">
        <v>5</v>
      </c>
      <c r="AI34" s="53" t="s">
        <v>169</v>
      </c>
      <c r="AJ34" s="54" t="s">
        <v>169</v>
      </c>
      <c r="AK34" s="55" t="s">
        <v>169</v>
      </c>
      <c r="AL34" s="56">
        <v>0</v>
      </c>
      <c r="AM34" s="56">
        <v>36.4</v>
      </c>
      <c r="AN34" s="50">
        <v>0</v>
      </c>
      <c r="AO34" s="51">
        <v>0</v>
      </c>
      <c r="AP34" s="52">
        <v>0</v>
      </c>
      <c r="AQ34" s="53" t="s">
        <v>169</v>
      </c>
      <c r="AR34" s="54" t="s">
        <v>169</v>
      </c>
      <c r="AS34" s="55" t="s">
        <v>169</v>
      </c>
      <c r="AT34" s="56">
        <v>0</v>
      </c>
      <c r="AU34" s="50">
        <v>4</v>
      </c>
      <c r="AV34" s="51">
        <v>0</v>
      </c>
      <c r="AW34" s="52">
        <v>5</v>
      </c>
      <c r="AX34" s="53" t="s">
        <v>169</v>
      </c>
      <c r="AY34" s="54" t="s">
        <v>169</v>
      </c>
      <c r="AZ34" s="55" t="s">
        <v>169</v>
      </c>
      <c r="BA34" s="56">
        <v>0</v>
      </c>
      <c r="BB34" s="50">
        <v>0</v>
      </c>
      <c r="BC34" s="51">
        <v>0</v>
      </c>
      <c r="BD34" s="52">
        <v>0</v>
      </c>
      <c r="BE34" s="53">
        <v>-100</v>
      </c>
      <c r="BF34" s="54" t="s">
        <v>169</v>
      </c>
      <c r="BG34" s="55">
        <v>-100</v>
      </c>
      <c r="BH34" s="56">
        <v>0</v>
      </c>
    </row>
    <row r="35" spans="1:60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</row>
  </sheetData>
  <mergeCells count="56">
    <mergeCell ref="BH5:BH6"/>
    <mergeCell ref="AQ5:AS5"/>
    <mergeCell ref="AT5:AT6"/>
    <mergeCell ref="AU5:AU6"/>
    <mergeCell ref="AV5:AV6"/>
    <mergeCell ref="AW5:AW6"/>
    <mergeCell ref="AX5:AZ5"/>
    <mergeCell ref="BA5:BA6"/>
    <mergeCell ref="BB5:BB6"/>
    <mergeCell ref="BC5:BC6"/>
    <mergeCell ref="BD5:BD6"/>
    <mergeCell ref="BE5:BG5"/>
    <mergeCell ref="AP5:AP6"/>
    <mergeCell ref="Z5:Z6"/>
    <mergeCell ref="AA5:AC5"/>
    <mergeCell ref="AD5:AD6"/>
    <mergeCell ref="AF5:AF6"/>
    <mergeCell ref="AG5:AG6"/>
    <mergeCell ref="AH5:AH6"/>
    <mergeCell ref="AI5:AK5"/>
    <mergeCell ref="AL5:AL6"/>
    <mergeCell ref="AM5:AM6"/>
    <mergeCell ref="AN5:AN6"/>
    <mergeCell ref="AO5:AO6"/>
    <mergeCell ref="D5:D6"/>
    <mergeCell ref="E5:G5"/>
    <mergeCell ref="H5:H6"/>
    <mergeCell ref="I5:I6"/>
    <mergeCell ref="Y5:Y6"/>
    <mergeCell ref="J5:J6"/>
    <mergeCell ref="K5:K6"/>
    <mergeCell ref="L5:L6"/>
    <mergeCell ref="M5:O5"/>
    <mergeCell ref="P5:P6"/>
    <mergeCell ref="Q5:Q6"/>
    <mergeCell ref="R5:R6"/>
    <mergeCell ref="S5:S6"/>
    <mergeCell ref="T5:V5"/>
    <mergeCell ref="W5:W6"/>
    <mergeCell ref="X5:X6"/>
    <mergeCell ref="A1:AD1"/>
    <mergeCell ref="AE1:BH1"/>
    <mergeCell ref="A2:AD2"/>
    <mergeCell ref="AE2:BH2"/>
    <mergeCell ref="A4:A6"/>
    <mergeCell ref="B4:I4"/>
    <mergeCell ref="J4:P4"/>
    <mergeCell ref="Q4:W4"/>
    <mergeCell ref="X4:AD4"/>
    <mergeCell ref="AE4:AE6"/>
    <mergeCell ref="AF4:AM4"/>
    <mergeCell ref="AN4:AT4"/>
    <mergeCell ref="AU4:BA4"/>
    <mergeCell ref="BB4:BH4"/>
    <mergeCell ref="B5:B6"/>
    <mergeCell ref="C5:C6"/>
  </mergeCells>
  <conditionalFormatting sqref="B7:G34 I7:I34">
    <cfRule type="cellIs" dxfId="285" priority="29" operator="equal">
      <formula>0</formula>
    </cfRule>
  </conditionalFormatting>
  <conditionalFormatting sqref="E7:G34">
    <cfRule type="cellIs" dxfId="284" priority="28" operator="greaterThan">
      <formula>1</formula>
    </cfRule>
  </conditionalFormatting>
  <conditionalFormatting sqref="E7:G34">
    <cfRule type="containsText" dxfId="283" priority="27" operator="containsText" text="стаб.">
      <formula>NOT(ISERROR(SEARCH("стаб.",E7)))</formula>
    </cfRule>
  </conditionalFormatting>
  <conditionalFormatting sqref="J7:P34">
    <cfRule type="cellIs" dxfId="282" priority="26" operator="equal">
      <formula>0</formula>
    </cfRule>
  </conditionalFormatting>
  <conditionalFormatting sqref="M7:O34">
    <cfRule type="cellIs" dxfId="281" priority="25" operator="greaterThan">
      <formula>1</formula>
    </cfRule>
  </conditionalFormatting>
  <conditionalFormatting sqref="M7:O34">
    <cfRule type="containsText" dxfId="280" priority="24" operator="containsText" text="стаб.">
      <formula>NOT(ISERROR(SEARCH("стаб.",M7)))</formula>
    </cfRule>
  </conditionalFormatting>
  <conditionalFormatting sqref="Q7:W34">
    <cfRule type="cellIs" dxfId="279" priority="23" operator="equal">
      <formula>0</formula>
    </cfRule>
  </conditionalFormatting>
  <conditionalFormatting sqref="T7:V34">
    <cfRule type="cellIs" dxfId="278" priority="22" operator="greaterThan">
      <formula>1</formula>
    </cfRule>
  </conditionalFormatting>
  <conditionalFormatting sqref="T7:V34">
    <cfRule type="containsText" dxfId="277" priority="21" operator="containsText" text="стаб.">
      <formula>NOT(ISERROR(SEARCH("стаб.",T7)))</formula>
    </cfRule>
  </conditionalFormatting>
  <conditionalFormatting sqref="X7:AD34">
    <cfRule type="cellIs" dxfId="276" priority="20" operator="equal">
      <formula>0</formula>
    </cfRule>
  </conditionalFormatting>
  <conditionalFormatting sqref="AA7:AC34">
    <cfRule type="cellIs" dxfId="275" priority="19" operator="greaterThan">
      <formula>1</formula>
    </cfRule>
  </conditionalFormatting>
  <conditionalFormatting sqref="AA7:AC34">
    <cfRule type="containsText" dxfId="274" priority="18" operator="containsText" text="стаб.">
      <formula>NOT(ISERROR(SEARCH("стаб.",AA7)))</formula>
    </cfRule>
  </conditionalFormatting>
  <conditionalFormatting sqref="H7:H34">
    <cfRule type="cellIs" dxfId="273" priority="17" operator="equal">
      <formula>0</formula>
    </cfRule>
  </conditionalFormatting>
  <conditionalFormatting sqref="AF7:AK34 AM7:AM34">
    <cfRule type="cellIs" dxfId="272" priority="16" operator="equal">
      <formula>0</formula>
    </cfRule>
  </conditionalFormatting>
  <conditionalFormatting sqref="AI7:AK34">
    <cfRule type="cellIs" dxfId="271" priority="15" operator="greaterThan">
      <formula>1</formula>
    </cfRule>
  </conditionalFormatting>
  <conditionalFormatting sqref="AI7:AK34">
    <cfRule type="containsText" dxfId="270" priority="14" operator="containsText" text="стаб.">
      <formula>NOT(ISERROR(SEARCH("стаб.",AI7)))</formula>
    </cfRule>
  </conditionalFormatting>
  <conditionalFormatting sqref="AL7:AL34">
    <cfRule type="cellIs" dxfId="269" priority="13" operator="equal">
      <formula>0</formula>
    </cfRule>
  </conditionalFormatting>
  <conditionalFormatting sqref="AN7:AS34">
    <cfRule type="cellIs" dxfId="268" priority="12" operator="equal">
      <formula>0</formula>
    </cfRule>
  </conditionalFormatting>
  <conditionalFormatting sqref="AQ7:AS34">
    <cfRule type="cellIs" dxfId="267" priority="11" operator="greaterThan">
      <formula>1</formula>
    </cfRule>
  </conditionalFormatting>
  <conditionalFormatting sqref="AQ7:AS34">
    <cfRule type="containsText" dxfId="266" priority="10" operator="containsText" text="стаб.">
      <formula>NOT(ISERROR(SEARCH("стаб.",AQ7)))</formula>
    </cfRule>
  </conditionalFormatting>
  <conditionalFormatting sqref="AT7:AT34">
    <cfRule type="cellIs" dxfId="265" priority="9" operator="equal">
      <formula>0</formula>
    </cfRule>
  </conditionalFormatting>
  <conditionalFormatting sqref="AU7:AZ34">
    <cfRule type="cellIs" dxfId="264" priority="8" operator="equal">
      <formula>0</formula>
    </cfRule>
  </conditionalFormatting>
  <conditionalFormatting sqref="AX7:AZ34">
    <cfRule type="cellIs" dxfId="263" priority="7" operator="greaterThan">
      <formula>1</formula>
    </cfRule>
  </conditionalFormatting>
  <conditionalFormatting sqref="AX7:AZ34">
    <cfRule type="containsText" dxfId="262" priority="6" operator="containsText" text="стаб.">
      <formula>NOT(ISERROR(SEARCH("стаб.",AX7)))</formula>
    </cfRule>
  </conditionalFormatting>
  <conditionalFormatting sqref="BA7:BA34">
    <cfRule type="cellIs" dxfId="261" priority="5" operator="equal">
      <formula>0</formula>
    </cfRule>
  </conditionalFormatting>
  <conditionalFormatting sqref="BB7:BG34">
    <cfRule type="cellIs" dxfId="260" priority="4" operator="equal">
      <formula>0</formula>
    </cfRule>
  </conditionalFormatting>
  <conditionalFormatting sqref="BE7:BG34">
    <cfRule type="cellIs" dxfId="259" priority="3" operator="greaterThan">
      <formula>1</formula>
    </cfRule>
  </conditionalFormatting>
  <conditionalFormatting sqref="BE7:BG34">
    <cfRule type="containsText" dxfId="258" priority="2" operator="containsText" text="стаб.">
      <formula>NOT(ISERROR(SEARCH("стаб.",BE7)))</formula>
    </cfRule>
  </conditionalFormatting>
  <conditionalFormatting sqref="BH7:BH34">
    <cfRule type="cellIs" dxfId="257" priority="1" operator="equal">
      <formula>0</formula>
    </cfRule>
  </conditionalFormatting>
  <pageMargins left="0.39370078740157483" right="0.39370078740157483" top="0.94488188976377963" bottom="0.39370078740157483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35"/>
  <sheetViews>
    <sheetView tabSelected="1" view="pageBreakPreview" zoomScale="60" zoomScaleNormal="80" workbookViewId="0">
      <selection activeCell="H9" sqref="H9"/>
    </sheetView>
  </sheetViews>
  <sheetFormatPr defaultColWidth="8.85546875" defaultRowHeight="15"/>
  <cols>
    <col min="1" max="1" width="22.7109375" style="74" customWidth="1"/>
    <col min="2" max="29" width="7.7109375" style="117" customWidth="1"/>
    <col min="30" max="30" width="26.28515625" style="74" customWidth="1"/>
    <col min="31" max="54" width="8.85546875" style="117" customWidth="1"/>
    <col min="55" max="55" width="29.5703125" style="74" customWidth="1"/>
    <col min="56" max="79" width="8.5703125" style="117" customWidth="1"/>
    <col min="80" max="80" width="22.7109375" style="74" customWidth="1"/>
    <col min="81" max="108" width="7.7109375" style="117" customWidth="1"/>
    <col min="109" max="109" width="22.7109375" style="74" customWidth="1"/>
    <col min="110" max="137" width="7.7109375" style="117" customWidth="1"/>
    <col min="138" max="16384" width="8.85546875" style="74"/>
  </cols>
  <sheetData>
    <row r="1" spans="1:147" s="71" customFormat="1" ht="26.25">
      <c r="A1" s="348" t="s">
        <v>107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 t="s">
        <v>107</v>
      </c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  <c r="AU1" s="348"/>
      <c r="AV1" s="348"/>
      <c r="AW1" s="348"/>
      <c r="AX1" s="348"/>
      <c r="AY1" s="348"/>
      <c r="AZ1" s="348"/>
      <c r="BA1" s="348"/>
      <c r="BB1" s="348"/>
      <c r="BC1" s="348" t="s">
        <v>107</v>
      </c>
      <c r="BD1" s="348"/>
      <c r="BE1" s="348"/>
      <c r="BF1" s="348"/>
      <c r="BG1" s="348"/>
      <c r="BH1" s="348"/>
      <c r="BI1" s="348"/>
      <c r="BJ1" s="348"/>
      <c r="BK1" s="348"/>
      <c r="BL1" s="348"/>
      <c r="BM1" s="348"/>
      <c r="BN1" s="348"/>
      <c r="BO1" s="348"/>
      <c r="BP1" s="348"/>
      <c r="BQ1" s="348"/>
      <c r="BR1" s="348"/>
      <c r="BS1" s="348"/>
      <c r="BT1" s="348"/>
      <c r="BU1" s="348"/>
      <c r="BV1" s="348"/>
      <c r="BW1" s="348"/>
      <c r="BX1" s="348"/>
      <c r="BY1" s="348"/>
      <c r="BZ1" s="348"/>
      <c r="CA1" s="348"/>
      <c r="CB1" s="348" t="s">
        <v>107</v>
      </c>
      <c r="CC1" s="348"/>
      <c r="CD1" s="348"/>
      <c r="CE1" s="348"/>
      <c r="CF1" s="348"/>
      <c r="CG1" s="348"/>
      <c r="CH1" s="348"/>
      <c r="CI1" s="348"/>
      <c r="CJ1" s="348"/>
      <c r="CK1" s="348"/>
      <c r="CL1" s="348"/>
      <c r="CM1" s="348"/>
      <c r="CN1" s="348"/>
      <c r="CO1" s="348"/>
      <c r="CP1" s="348"/>
      <c r="CQ1" s="348"/>
      <c r="CR1" s="348"/>
      <c r="CS1" s="348"/>
      <c r="CT1" s="348"/>
      <c r="CU1" s="348"/>
      <c r="CV1" s="348"/>
      <c r="CW1" s="348"/>
      <c r="CX1" s="348"/>
      <c r="CY1" s="348"/>
      <c r="CZ1" s="348"/>
      <c r="DA1" s="348"/>
      <c r="DB1" s="348"/>
      <c r="DC1" s="348"/>
      <c r="DD1" s="348"/>
      <c r="DE1" s="348" t="s">
        <v>107</v>
      </c>
      <c r="DF1" s="348"/>
      <c r="DG1" s="348"/>
      <c r="DH1" s="348"/>
      <c r="DI1" s="348"/>
      <c r="DJ1" s="348"/>
      <c r="DK1" s="348"/>
      <c r="DL1" s="348"/>
      <c r="DM1" s="348"/>
      <c r="DN1" s="348"/>
      <c r="DO1" s="348"/>
      <c r="DP1" s="348"/>
      <c r="DQ1" s="348"/>
      <c r="DR1" s="348"/>
      <c r="DS1" s="348"/>
      <c r="DT1" s="348"/>
      <c r="DU1" s="348"/>
      <c r="DV1" s="348"/>
      <c r="DW1" s="348"/>
      <c r="DX1" s="348"/>
      <c r="DY1" s="348"/>
      <c r="DZ1" s="348"/>
      <c r="EA1" s="348"/>
      <c r="EB1" s="348"/>
      <c r="EC1" s="348"/>
      <c r="ED1" s="348"/>
      <c r="EE1" s="348"/>
      <c r="EF1" s="348"/>
      <c r="EG1" s="348"/>
      <c r="EH1" s="70"/>
      <c r="EI1" s="70"/>
      <c r="EJ1" s="70"/>
      <c r="EK1" s="70"/>
      <c r="EL1" s="70"/>
      <c r="EM1" s="70"/>
      <c r="EN1" s="70"/>
      <c r="EO1" s="70"/>
      <c r="EP1" s="70"/>
      <c r="EQ1" s="70"/>
    </row>
    <row r="2" spans="1:147" s="73" customFormat="1" ht="26.25">
      <c r="A2" s="349" t="s">
        <v>168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 t="s">
        <v>168</v>
      </c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49"/>
      <c r="AR2" s="349"/>
      <c r="AS2" s="349"/>
      <c r="AT2" s="349"/>
      <c r="AU2" s="349"/>
      <c r="AV2" s="349"/>
      <c r="AW2" s="349"/>
      <c r="AX2" s="349"/>
      <c r="AY2" s="349"/>
      <c r="AZ2" s="349"/>
      <c r="BA2" s="349"/>
      <c r="BB2" s="349"/>
      <c r="BC2" s="349" t="s">
        <v>168</v>
      </c>
      <c r="BD2" s="349"/>
      <c r="BE2" s="349"/>
      <c r="BF2" s="349"/>
      <c r="BG2" s="349"/>
      <c r="BH2" s="349"/>
      <c r="BI2" s="349"/>
      <c r="BJ2" s="349"/>
      <c r="BK2" s="349"/>
      <c r="BL2" s="349"/>
      <c r="BM2" s="349"/>
      <c r="BN2" s="349"/>
      <c r="BO2" s="349"/>
      <c r="BP2" s="349"/>
      <c r="BQ2" s="349"/>
      <c r="BR2" s="349"/>
      <c r="BS2" s="349"/>
      <c r="BT2" s="349"/>
      <c r="BU2" s="349"/>
      <c r="BV2" s="349"/>
      <c r="BW2" s="349"/>
      <c r="BX2" s="349"/>
      <c r="BY2" s="349"/>
      <c r="BZ2" s="349"/>
      <c r="CA2" s="349"/>
      <c r="CB2" s="349" t="s">
        <v>168</v>
      </c>
      <c r="CC2" s="349"/>
      <c r="CD2" s="349"/>
      <c r="CE2" s="349"/>
      <c r="CF2" s="349"/>
      <c r="CG2" s="349"/>
      <c r="CH2" s="349"/>
      <c r="CI2" s="349"/>
      <c r="CJ2" s="349"/>
      <c r="CK2" s="349"/>
      <c r="CL2" s="349"/>
      <c r="CM2" s="349"/>
      <c r="CN2" s="349"/>
      <c r="CO2" s="349"/>
      <c r="CP2" s="349"/>
      <c r="CQ2" s="349"/>
      <c r="CR2" s="349"/>
      <c r="CS2" s="349"/>
      <c r="CT2" s="349"/>
      <c r="CU2" s="349"/>
      <c r="CV2" s="349"/>
      <c r="CW2" s="349"/>
      <c r="CX2" s="349"/>
      <c r="CY2" s="349"/>
      <c r="CZ2" s="349"/>
      <c r="DA2" s="349"/>
      <c r="DB2" s="349"/>
      <c r="DC2" s="349"/>
      <c r="DD2" s="349"/>
      <c r="DE2" s="349" t="s">
        <v>168</v>
      </c>
      <c r="DF2" s="349"/>
      <c r="DG2" s="349"/>
      <c r="DH2" s="349"/>
      <c r="DI2" s="349"/>
      <c r="DJ2" s="349"/>
      <c r="DK2" s="349"/>
      <c r="DL2" s="349"/>
      <c r="DM2" s="349"/>
      <c r="DN2" s="349"/>
      <c r="DO2" s="349"/>
      <c r="DP2" s="349"/>
      <c r="DQ2" s="349"/>
      <c r="DR2" s="349"/>
      <c r="DS2" s="349"/>
      <c r="DT2" s="349"/>
      <c r="DU2" s="349"/>
      <c r="DV2" s="349"/>
      <c r="DW2" s="349"/>
      <c r="DX2" s="349"/>
      <c r="DY2" s="349"/>
      <c r="DZ2" s="349"/>
      <c r="EA2" s="349"/>
      <c r="EB2" s="349"/>
      <c r="EC2" s="349"/>
      <c r="ED2" s="349"/>
      <c r="EE2" s="349"/>
      <c r="EF2" s="349"/>
      <c r="EG2" s="349"/>
      <c r="EH2" s="72"/>
      <c r="EI2" s="72"/>
      <c r="EJ2" s="72"/>
      <c r="EK2" s="72"/>
      <c r="EL2" s="72"/>
      <c r="EM2" s="72"/>
      <c r="EN2" s="72"/>
      <c r="EO2" s="72"/>
      <c r="EP2" s="72"/>
      <c r="EQ2" s="72"/>
    </row>
    <row r="3" spans="1:147" ht="18" customHeight="1" thickBot="1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</row>
    <row r="4" spans="1:147" s="76" customFormat="1" ht="46.9" customHeight="1" thickBot="1">
      <c r="A4" s="75"/>
      <c r="B4" s="350" t="s">
        <v>108</v>
      </c>
      <c r="C4" s="351"/>
      <c r="D4" s="351"/>
      <c r="E4" s="351"/>
      <c r="F4" s="351"/>
      <c r="G4" s="351"/>
      <c r="H4" s="352"/>
      <c r="I4" s="350" t="s">
        <v>109</v>
      </c>
      <c r="J4" s="351"/>
      <c r="K4" s="351"/>
      <c r="L4" s="351"/>
      <c r="M4" s="351"/>
      <c r="N4" s="351"/>
      <c r="O4" s="352"/>
      <c r="P4" s="350" t="s">
        <v>110</v>
      </c>
      <c r="Q4" s="351"/>
      <c r="R4" s="351"/>
      <c r="S4" s="351"/>
      <c r="T4" s="351"/>
      <c r="U4" s="351"/>
      <c r="V4" s="352"/>
      <c r="W4" s="350" t="s">
        <v>111</v>
      </c>
      <c r="X4" s="351"/>
      <c r="Y4" s="351"/>
      <c r="Z4" s="351"/>
      <c r="AA4" s="351"/>
      <c r="AB4" s="351"/>
      <c r="AC4" s="352"/>
      <c r="AD4" s="75"/>
      <c r="AE4" s="353" t="s">
        <v>112</v>
      </c>
      <c r="AF4" s="354"/>
      <c r="AG4" s="354"/>
      <c r="AH4" s="354"/>
      <c r="AI4" s="354"/>
      <c r="AJ4" s="354"/>
      <c r="AK4" s="354"/>
      <c r="AL4" s="355"/>
      <c r="AM4" s="350" t="s">
        <v>113</v>
      </c>
      <c r="AN4" s="351"/>
      <c r="AO4" s="351"/>
      <c r="AP4" s="351"/>
      <c r="AQ4" s="351"/>
      <c r="AR4" s="351"/>
      <c r="AS4" s="356"/>
      <c r="AT4" s="352"/>
      <c r="AU4" s="357" t="s">
        <v>114</v>
      </c>
      <c r="AV4" s="358"/>
      <c r="AW4" s="358"/>
      <c r="AX4" s="358"/>
      <c r="AY4" s="358"/>
      <c r="AZ4" s="358"/>
      <c r="BA4" s="359"/>
      <c r="BB4" s="360"/>
      <c r="BC4" s="75"/>
      <c r="BD4" s="350" t="s">
        <v>115</v>
      </c>
      <c r="BE4" s="351"/>
      <c r="BF4" s="351"/>
      <c r="BG4" s="351"/>
      <c r="BH4" s="351"/>
      <c r="BI4" s="351"/>
      <c r="BJ4" s="356"/>
      <c r="BK4" s="352"/>
      <c r="BL4" s="350" t="s">
        <v>116</v>
      </c>
      <c r="BM4" s="351"/>
      <c r="BN4" s="351"/>
      <c r="BO4" s="351"/>
      <c r="BP4" s="351"/>
      <c r="BQ4" s="351"/>
      <c r="BR4" s="356"/>
      <c r="BS4" s="352"/>
      <c r="BT4" s="350" t="s">
        <v>117</v>
      </c>
      <c r="BU4" s="351"/>
      <c r="BV4" s="351"/>
      <c r="BW4" s="351"/>
      <c r="BX4" s="351"/>
      <c r="BY4" s="351"/>
      <c r="BZ4" s="356"/>
      <c r="CA4" s="352"/>
      <c r="CB4" s="75"/>
      <c r="CC4" s="350" t="s">
        <v>118</v>
      </c>
      <c r="CD4" s="351"/>
      <c r="CE4" s="351"/>
      <c r="CF4" s="351"/>
      <c r="CG4" s="351"/>
      <c r="CH4" s="351"/>
      <c r="CI4" s="352"/>
      <c r="CJ4" s="350" t="s">
        <v>119</v>
      </c>
      <c r="CK4" s="351"/>
      <c r="CL4" s="351"/>
      <c r="CM4" s="351"/>
      <c r="CN4" s="351"/>
      <c r="CO4" s="351"/>
      <c r="CP4" s="352"/>
      <c r="CQ4" s="350" t="s">
        <v>120</v>
      </c>
      <c r="CR4" s="351"/>
      <c r="CS4" s="351"/>
      <c r="CT4" s="351"/>
      <c r="CU4" s="351"/>
      <c r="CV4" s="351"/>
      <c r="CW4" s="352"/>
      <c r="CX4" s="350" t="s">
        <v>121</v>
      </c>
      <c r="CY4" s="351"/>
      <c r="CZ4" s="351"/>
      <c r="DA4" s="351"/>
      <c r="DB4" s="351"/>
      <c r="DC4" s="351"/>
      <c r="DD4" s="352"/>
      <c r="DE4" s="75"/>
      <c r="DF4" s="350" t="s">
        <v>122</v>
      </c>
      <c r="DG4" s="351"/>
      <c r="DH4" s="351"/>
      <c r="DI4" s="351"/>
      <c r="DJ4" s="351"/>
      <c r="DK4" s="351"/>
      <c r="DL4" s="352"/>
      <c r="DM4" s="350" t="s">
        <v>123</v>
      </c>
      <c r="DN4" s="351"/>
      <c r="DO4" s="351"/>
      <c r="DP4" s="351"/>
      <c r="DQ4" s="351"/>
      <c r="DR4" s="351"/>
      <c r="DS4" s="352"/>
      <c r="DT4" s="350" t="s">
        <v>124</v>
      </c>
      <c r="DU4" s="351"/>
      <c r="DV4" s="351"/>
      <c r="DW4" s="351"/>
      <c r="DX4" s="351"/>
      <c r="DY4" s="351"/>
      <c r="DZ4" s="352"/>
      <c r="EA4" s="350" t="s">
        <v>125</v>
      </c>
      <c r="EB4" s="351"/>
      <c r="EC4" s="351"/>
      <c r="ED4" s="351"/>
      <c r="EE4" s="351"/>
      <c r="EF4" s="351"/>
      <c r="EG4" s="352"/>
    </row>
    <row r="5" spans="1:147" ht="32.450000000000003" customHeight="1">
      <c r="A5" s="77"/>
      <c r="B5" s="370" t="s">
        <v>8</v>
      </c>
      <c r="C5" s="361" t="s">
        <v>9</v>
      </c>
      <c r="D5" s="363" t="s">
        <v>10</v>
      </c>
      <c r="E5" s="365" t="s">
        <v>11</v>
      </c>
      <c r="F5" s="366"/>
      <c r="G5" s="367"/>
      <c r="H5" s="368" t="s">
        <v>12</v>
      </c>
      <c r="I5" s="370" t="s">
        <v>8</v>
      </c>
      <c r="J5" s="361" t="s">
        <v>9</v>
      </c>
      <c r="K5" s="363" t="s">
        <v>10</v>
      </c>
      <c r="L5" s="365" t="s">
        <v>11</v>
      </c>
      <c r="M5" s="366"/>
      <c r="N5" s="367"/>
      <c r="O5" s="368" t="s">
        <v>12</v>
      </c>
      <c r="P5" s="370" t="s">
        <v>8</v>
      </c>
      <c r="Q5" s="361" t="s">
        <v>9</v>
      </c>
      <c r="R5" s="363" t="s">
        <v>10</v>
      </c>
      <c r="S5" s="365" t="s">
        <v>11</v>
      </c>
      <c r="T5" s="366"/>
      <c r="U5" s="367"/>
      <c r="V5" s="368" t="s">
        <v>12</v>
      </c>
      <c r="W5" s="370" t="s">
        <v>8</v>
      </c>
      <c r="X5" s="361" t="s">
        <v>9</v>
      </c>
      <c r="Y5" s="363" t="s">
        <v>10</v>
      </c>
      <c r="Z5" s="365" t="s">
        <v>11</v>
      </c>
      <c r="AA5" s="366"/>
      <c r="AB5" s="367"/>
      <c r="AC5" s="368" t="s">
        <v>12</v>
      </c>
      <c r="AD5" s="77"/>
      <c r="AE5" s="381" t="s">
        <v>8</v>
      </c>
      <c r="AF5" s="372" t="s">
        <v>9</v>
      </c>
      <c r="AG5" s="374" t="s">
        <v>10</v>
      </c>
      <c r="AH5" s="376" t="s">
        <v>11</v>
      </c>
      <c r="AI5" s="377"/>
      <c r="AJ5" s="378"/>
      <c r="AK5" s="379" t="s">
        <v>12</v>
      </c>
      <c r="AL5" s="379" t="s">
        <v>13</v>
      </c>
      <c r="AM5" s="370" t="s">
        <v>8</v>
      </c>
      <c r="AN5" s="361" t="s">
        <v>9</v>
      </c>
      <c r="AO5" s="363" t="s">
        <v>10</v>
      </c>
      <c r="AP5" s="365" t="s">
        <v>11</v>
      </c>
      <c r="AQ5" s="366"/>
      <c r="AR5" s="367"/>
      <c r="AS5" s="368" t="s">
        <v>12</v>
      </c>
      <c r="AT5" s="379" t="s">
        <v>13</v>
      </c>
      <c r="AU5" s="370" t="s">
        <v>8</v>
      </c>
      <c r="AV5" s="361" t="s">
        <v>9</v>
      </c>
      <c r="AW5" s="363" t="s">
        <v>10</v>
      </c>
      <c r="AX5" s="365" t="s">
        <v>11</v>
      </c>
      <c r="AY5" s="366"/>
      <c r="AZ5" s="367"/>
      <c r="BA5" s="368" t="s">
        <v>12</v>
      </c>
      <c r="BB5" s="379" t="s">
        <v>13</v>
      </c>
      <c r="BC5" s="77"/>
      <c r="BD5" s="370" t="s">
        <v>8</v>
      </c>
      <c r="BE5" s="361" t="s">
        <v>9</v>
      </c>
      <c r="BF5" s="363" t="s">
        <v>10</v>
      </c>
      <c r="BG5" s="365" t="s">
        <v>11</v>
      </c>
      <c r="BH5" s="366"/>
      <c r="BI5" s="367"/>
      <c r="BJ5" s="368" t="s">
        <v>12</v>
      </c>
      <c r="BK5" s="368" t="s">
        <v>13</v>
      </c>
      <c r="BL5" s="370" t="s">
        <v>8</v>
      </c>
      <c r="BM5" s="361" t="s">
        <v>9</v>
      </c>
      <c r="BN5" s="363" t="s">
        <v>10</v>
      </c>
      <c r="BO5" s="365" t="s">
        <v>11</v>
      </c>
      <c r="BP5" s="366"/>
      <c r="BQ5" s="367"/>
      <c r="BR5" s="368" t="s">
        <v>12</v>
      </c>
      <c r="BS5" s="368" t="s">
        <v>13</v>
      </c>
      <c r="BT5" s="370" t="s">
        <v>8</v>
      </c>
      <c r="BU5" s="361" t="s">
        <v>9</v>
      </c>
      <c r="BV5" s="363" t="s">
        <v>10</v>
      </c>
      <c r="BW5" s="365" t="s">
        <v>11</v>
      </c>
      <c r="BX5" s="366"/>
      <c r="BY5" s="367"/>
      <c r="BZ5" s="368" t="s">
        <v>12</v>
      </c>
      <c r="CA5" s="368" t="s">
        <v>13</v>
      </c>
      <c r="CB5" s="77"/>
      <c r="CC5" s="370" t="s">
        <v>8</v>
      </c>
      <c r="CD5" s="361" t="s">
        <v>9</v>
      </c>
      <c r="CE5" s="363" t="s">
        <v>10</v>
      </c>
      <c r="CF5" s="365" t="s">
        <v>11</v>
      </c>
      <c r="CG5" s="366"/>
      <c r="CH5" s="367"/>
      <c r="CI5" s="368" t="s">
        <v>12</v>
      </c>
      <c r="CJ5" s="370" t="s">
        <v>8</v>
      </c>
      <c r="CK5" s="361" t="s">
        <v>9</v>
      </c>
      <c r="CL5" s="363" t="s">
        <v>10</v>
      </c>
      <c r="CM5" s="365" t="s">
        <v>11</v>
      </c>
      <c r="CN5" s="366"/>
      <c r="CO5" s="367"/>
      <c r="CP5" s="368" t="s">
        <v>12</v>
      </c>
      <c r="CQ5" s="370" t="s">
        <v>8</v>
      </c>
      <c r="CR5" s="361" t="s">
        <v>9</v>
      </c>
      <c r="CS5" s="363" t="s">
        <v>10</v>
      </c>
      <c r="CT5" s="365" t="s">
        <v>11</v>
      </c>
      <c r="CU5" s="366"/>
      <c r="CV5" s="367"/>
      <c r="CW5" s="368" t="s">
        <v>12</v>
      </c>
      <c r="CX5" s="370" t="s">
        <v>8</v>
      </c>
      <c r="CY5" s="361" t="s">
        <v>9</v>
      </c>
      <c r="CZ5" s="363" t="s">
        <v>10</v>
      </c>
      <c r="DA5" s="365" t="s">
        <v>11</v>
      </c>
      <c r="DB5" s="366"/>
      <c r="DC5" s="367"/>
      <c r="DD5" s="368" t="s">
        <v>12</v>
      </c>
      <c r="DE5" s="77"/>
      <c r="DF5" s="370" t="s">
        <v>8</v>
      </c>
      <c r="DG5" s="361" t="s">
        <v>9</v>
      </c>
      <c r="DH5" s="363" t="s">
        <v>10</v>
      </c>
      <c r="DI5" s="365" t="s">
        <v>11</v>
      </c>
      <c r="DJ5" s="366"/>
      <c r="DK5" s="367"/>
      <c r="DL5" s="368" t="s">
        <v>12</v>
      </c>
      <c r="DM5" s="370" t="s">
        <v>8</v>
      </c>
      <c r="DN5" s="361" t="s">
        <v>9</v>
      </c>
      <c r="DO5" s="363" t="s">
        <v>10</v>
      </c>
      <c r="DP5" s="365" t="s">
        <v>11</v>
      </c>
      <c r="DQ5" s="366"/>
      <c r="DR5" s="367"/>
      <c r="DS5" s="368" t="s">
        <v>12</v>
      </c>
      <c r="DT5" s="370" t="s">
        <v>8</v>
      </c>
      <c r="DU5" s="361" t="s">
        <v>9</v>
      </c>
      <c r="DV5" s="363" t="s">
        <v>10</v>
      </c>
      <c r="DW5" s="365" t="s">
        <v>11</v>
      </c>
      <c r="DX5" s="366"/>
      <c r="DY5" s="367"/>
      <c r="DZ5" s="368" t="s">
        <v>12</v>
      </c>
      <c r="EA5" s="370" t="s">
        <v>8</v>
      </c>
      <c r="EB5" s="361" t="s">
        <v>9</v>
      </c>
      <c r="EC5" s="363" t="s">
        <v>10</v>
      </c>
      <c r="ED5" s="365" t="s">
        <v>11</v>
      </c>
      <c r="EE5" s="366"/>
      <c r="EF5" s="367"/>
      <c r="EG5" s="368" t="s">
        <v>12</v>
      </c>
    </row>
    <row r="6" spans="1:147" ht="17.45" customHeight="1" thickBot="1">
      <c r="A6" s="78"/>
      <c r="B6" s="371"/>
      <c r="C6" s="362"/>
      <c r="D6" s="364"/>
      <c r="E6" s="79" t="s">
        <v>8</v>
      </c>
      <c r="F6" s="80" t="s">
        <v>9</v>
      </c>
      <c r="G6" s="81" t="s">
        <v>10</v>
      </c>
      <c r="H6" s="369"/>
      <c r="I6" s="371"/>
      <c r="J6" s="362"/>
      <c r="K6" s="364"/>
      <c r="L6" s="79" t="s">
        <v>8</v>
      </c>
      <c r="M6" s="80" t="s">
        <v>9</v>
      </c>
      <c r="N6" s="81" t="s">
        <v>10</v>
      </c>
      <c r="O6" s="369"/>
      <c r="P6" s="371"/>
      <c r="Q6" s="362"/>
      <c r="R6" s="364"/>
      <c r="S6" s="79" t="s">
        <v>8</v>
      </c>
      <c r="T6" s="80" t="s">
        <v>9</v>
      </c>
      <c r="U6" s="81" t="s">
        <v>10</v>
      </c>
      <c r="V6" s="369"/>
      <c r="W6" s="371"/>
      <c r="X6" s="362"/>
      <c r="Y6" s="364"/>
      <c r="Z6" s="79" t="s">
        <v>8</v>
      </c>
      <c r="AA6" s="80" t="s">
        <v>9</v>
      </c>
      <c r="AB6" s="81" t="s">
        <v>10</v>
      </c>
      <c r="AC6" s="369"/>
      <c r="AD6" s="78"/>
      <c r="AE6" s="382"/>
      <c r="AF6" s="373"/>
      <c r="AG6" s="375"/>
      <c r="AH6" s="79" t="s">
        <v>8</v>
      </c>
      <c r="AI6" s="80" t="s">
        <v>9</v>
      </c>
      <c r="AJ6" s="81" t="s">
        <v>10</v>
      </c>
      <c r="AK6" s="380"/>
      <c r="AL6" s="380"/>
      <c r="AM6" s="371"/>
      <c r="AN6" s="362"/>
      <c r="AO6" s="364"/>
      <c r="AP6" s="79" t="s">
        <v>8</v>
      </c>
      <c r="AQ6" s="80" t="s">
        <v>9</v>
      </c>
      <c r="AR6" s="81" t="s">
        <v>10</v>
      </c>
      <c r="AS6" s="369"/>
      <c r="AT6" s="380"/>
      <c r="AU6" s="371"/>
      <c r="AV6" s="362"/>
      <c r="AW6" s="364"/>
      <c r="AX6" s="79" t="s">
        <v>8</v>
      </c>
      <c r="AY6" s="80" t="s">
        <v>9</v>
      </c>
      <c r="AZ6" s="81" t="s">
        <v>10</v>
      </c>
      <c r="BA6" s="369"/>
      <c r="BB6" s="380"/>
      <c r="BC6" s="78"/>
      <c r="BD6" s="371"/>
      <c r="BE6" s="362"/>
      <c r="BF6" s="364"/>
      <c r="BG6" s="79" t="s">
        <v>8</v>
      </c>
      <c r="BH6" s="80" t="s">
        <v>9</v>
      </c>
      <c r="BI6" s="81" t="s">
        <v>10</v>
      </c>
      <c r="BJ6" s="369"/>
      <c r="BK6" s="369"/>
      <c r="BL6" s="371"/>
      <c r="BM6" s="362"/>
      <c r="BN6" s="364"/>
      <c r="BO6" s="79" t="s">
        <v>8</v>
      </c>
      <c r="BP6" s="80" t="s">
        <v>9</v>
      </c>
      <c r="BQ6" s="81" t="s">
        <v>10</v>
      </c>
      <c r="BR6" s="369"/>
      <c r="BS6" s="369"/>
      <c r="BT6" s="371"/>
      <c r="BU6" s="362"/>
      <c r="BV6" s="364"/>
      <c r="BW6" s="79" t="s">
        <v>8</v>
      </c>
      <c r="BX6" s="80" t="s">
        <v>9</v>
      </c>
      <c r="BY6" s="81" t="s">
        <v>10</v>
      </c>
      <c r="BZ6" s="369"/>
      <c r="CA6" s="369"/>
      <c r="CB6" s="78"/>
      <c r="CC6" s="371"/>
      <c r="CD6" s="362"/>
      <c r="CE6" s="364"/>
      <c r="CF6" s="79" t="s">
        <v>8</v>
      </c>
      <c r="CG6" s="80" t="s">
        <v>9</v>
      </c>
      <c r="CH6" s="81" t="s">
        <v>10</v>
      </c>
      <c r="CI6" s="369"/>
      <c r="CJ6" s="371"/>
      <c r="CK6" s="362"/>
      <c r="CL6" s="364"/>
      <c r="CM6" s="79" t="s">
        <v>8</v>
      </c>
      <c r="CN6" s="80" t="s">
        <v>9</v>
      </c>
      <c r="CO6" s="81" t="s">
        <v>10</v>
      </c>
      <c r="CP6" s="369"/>
      <c r="CQ6" s="371"/>
      <c r="CR6" s="362"/>
      <c r="CS6" s="364"/>
      <c r="CT6" s="79" t="s">
        <v>8</v>
      </c>
      <c r="CU6" s="80" t="s">
        <v>9</v>
      </c>
      <c r="CV6" s="81" t="s">
        <v>10</v>
      </c>
      <c r="CW6" s="369"/>
      <c r="CX6" s="371"/>
      <c r="CY6" s="362"/>
      <c r="CZ6" s="364"/>
      <c r="DA6" s="79" t="s">
        <v>8</v>
      </c>
      <c r="DB6" s="80" t="s">
        <v>9</v>
      </c>
      <c r="DC6" s="81" t="s">
        <v>10</v>
      </c>
      <c r="DD6" s="369"/>
      <c r="DE6" s="78"/>
      <c r="DF6" s="371"/>
      <c r="DG6" s="362"/>
      <c r="DH6" s="364"/>
      <c r="DI6" s="79" t="s">
        <v>8</v>
      </c>
      <c r="DJ6" s="80" t="s">
        <v>9</v>
      </c>
      <c r="DK6" s="81" t="s">
        <v>10</v>
      </c>
      <c r="DL6" s="369"/>
      <c r="DM6" s="371"/>
      <c r="DN6" s="362"/>
      <c r="DO6" s="364"/>
      <c r="DP6" s="79" t="s">
        <v>8</v>
      </c>
      <c r="DQ6" s="80" t="s">
        <v>9</v>
      </c>
      <c r="DR6" s="81" t="s">
        <v>10</v>
      </c>
      <c r="DS6" s="369"/>
      <c r="DT6" s="371"/>
      <c r="DU6" s="362"/>
      <c r="DV6" s="364"/>
      <c r="DW6" s="79" t="s">
        <v>8</v>
      </c>
      <c r="DX6" s="80" t="s">
        <v>9</v>
      </c>
      <c r="DY6" s="81" t="s">
        <v>10</v>
      </c>
      <c r="DZ6" s="369"/>
      <c r="EA6" s="371"/>
      <c r="EB6" s="362"/>
      <c r="EC6" s="364"/>
      <c r="ED6" s="79" t="s">
        <v>8</v>
      </c>
      <c r="EE6" s="80" t="s">
        <v>9</v>
      </c>
      <c r="EF6" s="81" t="s">
        <v>10</v>
      </c>
      <c r="EG6" s="369"/>
    </row>
    <row r="7" spans="1:147" s="90" customFormat="1" ht="30.6" customHeight="1" thickBot="1">
      <c r="A7" s="82" t="s">
        <v>52</v>
      </c>
      <c r="B7" s="83">
        <v>164</v>
      </c>
      <c r="C7" s="84">
        <v>2</v>
      </c>
      <c r="D7" s="85">
        <v>191</v>
      </c>
      <c r="E7" s="86">
        <v>-10.4</v>
      </c>
      <c r="F7" s="87">
        <v>100</v>
      </c>
      <c r="G7" s="88">
        <v>-1</v>
      </c>
      <c r="H7" s="89">
        <v>1</v>
      </c>
      <c r="I7" s="83">
        <v>34</v>
      </c>
      <c r="J7" s="84">
        <v>1</v>
      </c>
      <c r="K7" s="85">
        <v>33</v>
      </c>
      <c r="L7" s="86">
        <v>-39.299999999999997</v>
      </c>
      <c r="M7" s="87" t="s">
        <v>169</v>
      </c>
      <c r="N7" s="88">
        <v>-41.1</v>
      </c>
      <c r="O7" s="89">
        <v>2.9</v>
      </c>
      <c r="P7" s="83">
        <v>127</v>
      </c>
      <c r="Q7" s="84">
        <v>2</v>
      </c>
      <c r="R7" s="85">
        <v>149</v>
      </c>
      <c r="S7" s="86">
        <v>-5.9</v>
      </c>
      <c r="T7" s="87">
        <v>0</v>
      </c>
      <c r="U7" s="88">
        <v>3.5</v>
      </c>
      <c r="V7" s="89">
        <v>1.3</v>
      </c>
      <c r="W7" s="83">
        <v>211</v>
      </c>
      <c r="X7" s="84">
        <v>3</v>
      </c>
      <c r="Y7" s="85">
        <v>245</v>
      </c>
      <c r="Z7" s="86">
        <v>-7.5</v>
      </c>
      <c r="AA7" s="87">
        <v>50</v>
      </c>
      <c r="AB7" s="88">
        <v>2.5</v>
      </c>
      <c r="AC7" s="89">
        <v>1.2</v>
      </c>
      <c r="AD7" s="82" t="s">
        <v>52</v>
      </c>
      <c r="AE7" s="83">
        <v>87</v>
      </c>
      <c r="AF7" s="84">
        <v>1</v>
      </c>
      <c r="AG7" s="85">
        <v>109</v>
      </c>
      <c r="AH7" s="86">
        <v>17.600000000000001</v>
      </c>
      <c r="AI7" s="87">
        <v>0</v>
      </c>
      <c r="AJ7" s="88">
        <v>38</v>
      </c>
      <c r="AK7" s="89">
        <v>0.9</v>
      </c>
      <c r="AL7" s="89">
        <v>53</v>
      </c>
      <c r="AM7" s="83">
        <v>71</v>
      </c>
      <c r="AN7" s="84">
        <v>0</v>
      </c>
      <c r="AO7" s="85">
        <v>86</v>
      </c>
      <c r="AP7" s="86">
        <v>24.6</v>
      </c>
      <c r="AQ7" s="87" t="s">
        <v>169</v>
      </c>
      <c r="AR7" s="88">
        <v>38.700000000000003</v>
      </c>
      <c r="AS7" s="89">
        <v>0</v>
      </c>
      <c r="AT7" s="89">
        <v>81.599999999999994</v>
      </c>
      <c r="AU7" s="83">
        <v>164</v>
      </c>
      <c r="AV7" s="84">
        <v>2</v>
      </c>
      <c r="AW7" s="85">
        <v>191</v>
      </c>
      <c r="AX7" s="86">
        <v>-10.4</v>
      </c>
      <c r="AY7" s="87">
        <v>100</v>
      </c>
      <c r="AZ7" s="88">
        <v>-1</v>
      </c>
      <c r="BA7" s="89">
        <v>1</v>
      </c>
      <c r="BB7" s="89">
        <v>12.6</v>
      </c>
      <c r="BC7" s="82" t="s">
        <v>52</v>
      </c>
      <c r="BD7" s="83">
        <v>51</v>
      </c>
      <c r="BE7" s="84">
        <v>0</v>
      </c>
      <c r="BF7" s="85">
        <v>55</v>
      </c>
      <c r="BG7" s="86">
        <v>-37.799999999999997</v>
      </c>
      <c r="BH7" s="87">
        <v>-100</v>
      </c>
      <c r="BI7" s="88">
        <v>-34.5</v>
      </c>
      <c r="BJ7" s="89">
        <v>0</v>
      </c>
      <c r="BK7" s="89">
        <v>31.1</v>
      </c>
      <c r="BL7" s="83">
        <v>19</v>
      </c>
      <c r="BM7" s="84">
        <v>0</v>
      </c>
      <c r="BN7" s="85">
        <v>19</v>
      </c>
      <c r="BO7" s="86">
        <v>-36.700000000000003</v>
      </c>
      <c r="BP7" s="87">
        <v>-100</v>
      </c>
      <c r="BQ7" s="88">
        <v>-36.700000000000003</v>
      </c>
      <c r="BR7" s="89">
        <v>0</v>
      </c>
      <c r="BS7" s="89">
        <v>37.299999999999997</v>
      </c>
      <c r="BT7" s="83">
        <v>20</v>
      </c>
      <c r="BU7" s="84">
        <v>0</v>
      </c>
      <c r="BV7" s="85">
        <v>23</v>
      </c>
      <c r="BW7" s="86">
        <v>-39.4</v>
      </c>
      <c r="BX7" s="87" t="s">
        <v>169</v>
      </c>
      <c r="BY7" s="88">
        <v>-30.3</v>
      </c>
      <c r="BZ7" s="89">
        <v>0</v>
      </c>
      <c r="CA7" s="89">
        <v>39.200000000000003</v>
      </c>
      <c r="CB7" s="82" t="s">
        <v>52</v>
      </c>
      <c r="CC7" s="83">
        <v>8</v>
      </c>
      <c r="CD7" s="84">
        <v>0</v>
      </c>
      <c r="CE7" s="85">
        <v>8</v>
      </c>
      <c r="CF7" s="86">
        <v>-27.3</v>
      </c>
      <c r="CG7" s="87" t="s">
        <v>169</v>
      </c>
      <c r="CH7" s="88">
        <v>-27.3</v>
      </c>
      <c r="CI7" s="89">
        <v>0</v>
      </c>
      <c r="CJ7" s="83">
        <v>5</v>
      </c>
      <c r="CK7" s="84">
        <v>0</v>
      </c>
      <c r="CL7" s="85">
        <v>5</v>
      </c>
      <c r="CM7" s="86">
        <v>-50</v>
      </c>
      <c r="CN7" s="87" t="s">
        <v>169</v>
      </c>
      <c r="CO7" s="88">
        <v>-50</v>
      </c>
      <c r="CP7" s="89">
        <v>0</v>
      </c>
      <c r="CQ7" s="83">
        <v>8</v>
      </c>
      <c r="CR7" s="84">
        <v>0</v>
      </c>
      <c r="CS7" s="85">
        <v>8</v>
      </c>
      <c r="CT7" s="86">
        <v>-27.3</v>
      </c>
      <c r="CU7" s="87" t="s">
        <v>169</v>
      </c>
      <c r="CV7" s="88">
        <v>-27.3</v>
      </c>
      <c r="CW7" s="89">
        <v>0</v>
      </c>
      <c r="CX7" s="83">
        <v>5</v>
      </c>
      <c r="CY7" s="84">
        <v>0</v>
      </c>
      <c r="CZ7" s="85">
        <v>5</v>
      </c>
      <c r="DA7" s="86">
        <v>-50</v>
      </c>
      <c r="DB7" s="87" t="s">
        <v>169</v>
      </c>
      <c r="DC7" s="88">
        <v>-50</v>
      </c>
      <c r="DD7" s="89">
        <v>0</v>
      </c>
      <c r="DE7" s="82" t="s">
        <v>52</v>
      </c>
      <c r="DF7" s="83">
        <v>3</v>
      </c>
      <c r="DG7" s="84">
        <v>0</v>
      </c>
      <c r="DH7" s="85">
        <v>3</v>
      </c>
      <c r="DI7" s="86">
        <v>-50</v>
      </c>
      <c r="DJ7" s="87" t="s">
        <v>169</v>
      </c>
      <c r="DK7" s="88">
        <v>-50</v>
      </c>
      <c r="DL7" s="89">
        <v>0</v>
      </c>
      <c r="DM7" s="83">
        <v>2</v>
      </c>
      <c r="DN7" s="84">
        <v>0</v>
      </c>
      <c r="DO7" s="85">
        <v>2</v>
      </c>
      <c r="DP7" s="86">
        <v>-66.7</v>
      </c>
      <c r="DQ7" s="87" t="s">
        <v>169</v>
      </c>
      <c r="DR7" s="88">
        <v>-66.7</v>
      </c>
      <c r="DS7" s="89">
        <v>0</v>
      </c>
      <c r="DT7" s="83">
        <v>18</v>
      </c>
      <c r="DU7" s="84">
        <v>1</v>
      </c>
      <c r="DV7" s="85">
        <v>17</v>
      </c>
      <c r="DW7" s="86">
        <v>12.5</v>
      </c>
      <c r="DX7" s="87">
        <v>0</v>
      </c>
      <c r="DY7" s="88">
        <v>6.3</v>
      </c>
      <c r="DZ7" s="89">
        <v>5.6</v>
      </c>
      <c r="EA7" s="83">
        <v>7</v>
      </c>
      <c r="EB7" s="84">
        <v>1</v>
      </c>
      <c r="EC7" s="85">
        <v>6</v>
      </c>
      <c r="ED7" s="86">
        <v>-41.7</v>
      </c>
      <c r="EE7" s="87">
        <v>0</v>
      </c>
      <c r="EF7" s="88">
        <v>-50</v>
      </c>
      <c r="EG7" s="89">
        <v>14.3</v>
      </c>
    </row>
    <row r="8" spans="1:147" s="90" customFormat="1" ht="22.15" customHeight="1">
      <c r="A8" s="91" t="s">
        <v>53</v>
      </c>
      <c r="B8" s="92">
        <v>76</v>
      </c>
      <c r="C8" s="93">
        <v>0</v>
      </c>
      <c r="D8" s="94">
        <v>85</v>
      </c>
      <c r="E8" s="95">
        <v>-17.399999999999999</v>
      </c>
      <c r="F8" s="96" t="s">
        <v>169</v>
      </c>
      <c r="G8" s="97">
        <v>-9.6</v>
      </c>
      <c r="H8" s="98">
        <v>0</v>
      </c>
      <c r="I8" s="92">
        <v>11</v>
      </c>
      <c r="J8" s="93">
        <v>0</v>
      </c>
      <c r="K8" s="94">
        <v>11</v>
      </c>
      <c r="L8" s="95">
        <v>-47.6</v>
      </c>
      <c r="M8" s="96" t="s">
        <v>169</v>
      </c>
      <c r="N8" s="97">
        <v>-50</v>
      </c>
      <c r="O8" s="98">
        <v>0</v>
      </c>
      <c r="P8" s="92">
        <v>58</v>
      </c>
      <c r="Q8" s="93">
        <v>0</v>
      </c>
      <c r="R8" s="94">
        <v>64</v>
      </c>
      <c r="S8" s="95">
        <v>-13.4</v>
      </c>
      <c r="T8" s="96" t="s">
        <v>169</v>
      </c>
      <c r="U8" s="97">
        <v>-4.5</v>
      </c>
      <c r="V8" s="98">
        <v>0</v>
      </c>
      <c r="W8" s="92">
        <v>97</v>
      </c>
      <c r="X8" s="93">
        <v>0</v>
      </c>
      <c r="Y8" s="94">
        <v>108</v>
      </c>
      <c r="Z8" s="95">
        <v>-14.2</v>
      </c>
      <c r="AA8" s="96" t="s">
        <v>169</v>
      </c>
      <c r="AB8" s="97">
        <v>-6.9</v>
      </c>
      <c r="AC8" s="98">
        <v>0</v>
      </c>
      <c r="AD8" s="91" t="s">
        <v>53</v>
      </c>
      <c r="AE8" s="92">
        <v>41</v>
      </c>
      <c r="AF8" s="93">
        <v>0</v>
      </c>
      <c r="AG8" s="94">
        <v>47</v>
      </c>
      <c r="AH8" s="95">
        <v>10.8</v>
      </c>
      <c r="AI8" s="96" t="s">
        <v>169</v>
      </c>
      <c r="AJ8" s="97">
        <v>23.7</v>
      </c>
      <c r="AK8" s="98">
        <v>0</v>
      </c>
      <c r="AL8" s="98">
        <v>53.9</v>
      </c>
      <c r="AM8" s="92">
        <v>32</v>
      </c>
      <c r="AN8" s="93">
        <v>0</v>
      </c>
      <c r="AO8" s="94">
        <v>35</v>
      </c>
      <c r="AP8" s="95">
        <v>14.3</v>
      </c>
      <c r="AQ8" s="96" t="s">
        <v>169</v>
      </c>
      <c r="AR8" s="97">
        <v>20.7</v>
      </c>
      <c r="AS8" s="98">
        <v>0</v>
      </c>
      <c r="AT8" s="98">
        <v>78</v>
      </c>
      <c r="AU8" s="92">
        <v>76</v>
      </c>
      <c r="AV8" s="93">
        <v>0</v>
      </c>
      <c r="AW8" s="94">
        <v>85</v>
      </c>
      <c r="AX8" s="95">
        <v>-17.399999999999999</v>
      </c>
      <c r="AY8" s="96" t="s">
        <v>169</v>
      </c>
      <c r="AZ8" s="97">
        <v>-9.6</v>
      </c>
      <c r="BA8" s="98">
        <v>0</v>
      </c>
      <c r="BB8" s="98">
        <v>11.3</v>
      </c>
      <c r="BC8" s="91" t="s">
        <v>53</v>
      </c>
      <c r="BD8" s="92">
        <v>26</v>
      </c>
      <c r="BE8" s="93">
        <v>0</v>
      </c>
      <c r="BF8" s="94">
        <v>29</v>
      </c>
      <c r="BG8" s="95">
        <v>-40.9</v>
      </c>
      <c r="BH8" s="96" t="s">
        <v>169</v>
      </c>
      <c r="BI8" s="97">
        <v>-35.6</v>
      </c>
      <c r="BJ8" s="98">
        <v>0</v>
      </c>
      <c r="BK8" s="98">
        <v>34.200000000000003</v>
      </c>
      <c r="BL8" s="92">
        <v>7</v>
      </c>
      <c r="BM8" s="93">
        <v>0</v>
      </c>
      <c r="BN8" s="94">
        <v>7</v>
      </c>
      <c r="BO8" s="95">
        <v>-41.7</v>
      </c>
      <c r="BP8" s="96" t="s">
        <v>169</v>
      </c>
      <c r="BQ8" s="97">
        <v>-46.2</v>
      </c>
      <c r="BR8" s="98">
        <v>0</v>
      </c>
      <c r="BS8" s="98">
        <v>26.9</v>
      </c>
      <c r="BT8" s="92">
        <v>11</v>
      </c>
      <c r="BU8" s="93">
        <v>0</v>
      </c>
      <c r="BV8" s="94">
        <v>13</v>
      </c>
      <c r="BW8" s="95">
        <v>-50</v>
      </c>
      <c r="BX8" s="96" t="s">
        <v>169</v>
      </c>
      <c r="BY8" s="97">
        <v>-40.9</v>
      </c>
      <c r="BZ8" s="98">
        <v>0</v>
      </c>
      <c r="CA8" s="98">
        <v>42.3</v>
      </c>
      <c r="CB8" s="91" t="s">
        <v>53</v>
      </c>
      <c r="CC8" s="92">
        <v>2</v>
      </c>
      <c r="CD8" s="93">
        <v>0</v>
      </c>
      <c r="CE8" s="94">
        <v>2</v>
      </c>
      <c r="CF8" s="95" t="s">
        <v>169</v>
      </c>
      <c r="CG8" s="96" t="s">
        <v>169</v>
      </c>
      <c r="CH8" s="97" t="s">
        <v>169</v>
      </c>
      <c r="CI8" s="98">
        <v>0</v>
      </c>
      <c r="CJ8" s="92">
        <v>0</v>
      </c>
      <c r="CK8" s="93">
        <v>0</v>
      </c>
      <c r="CL8" s="94">
        <v>0</v>
      </c>
      <c r="CM8" s="95">
        <v>-100</v>
      </c>
      <c r="CN8" s="96" t="s">
        <v>169</v>
      </c>
      <c r="CO8" s="97">
        <v>-100</v>
      </c>
      <c r="CP8" s="98">
        <v>0</v>
      </c>
      <c r="CQ8" s="92">
        <v>2</v>
      </c>
      <c r="CR8" s="93">
        <v>0</v>
      </c>
      <c r="CS8" s="94">
        <v>2</v>
      </c>
      <c r="CT8" s="95" t="s">
        <v>169</v>
      </c>
      <c r="CU8" s="96" t="s">
        <v>169</v>
      </c>
      <c r="CV8" s="97" t="s">
        <v>169</v>
      </c>
      <c r="CW8" s="98">
        <v>0</v>
      </c>
      <c r="CX8" s="92">
        <v>0</v>
      </c>
      <c r="CY8" s="93">
        <v>0</v>
      </c>
      <c r="CZ8" s="94">
        <v>0</v>
      </c>
      <c r="DA8" s="95">
        <v>-100</v>
      </c>
      <c r="DB8" s="96" t="s">
        <v>169</v>
      </c>
      <c r="DC8" s="97">
        <v>-100</v>
      </c>
      <c r="DD8" s="98">
        <v>0</v>
      </c>
      <c r="DE8" s="91" t="s">
        <v>53</v>
      </c>
      <c r="DF8" s="92">
        <v>0</v>
      </c>
      <c r="DG8" s="93">
        <v>0</v>
      </c>
      <c r="DH8" s="94">
        <v>0</v>
      </c>
      <c r="DI8" s="95">
        <v>-100</v>
      </c>
      <c r="DJ8" s="96" t="s">
        <v>169</v>
      </c>
      <c r="DK8" s="97">
        <v>-100</v>
      </c>
      <c r="DL8" s="98">
        <v>0</v>
      </c>
      <c r="DM8" s="92">
        <v>0</v>
      </c>
      <c r="DN8" s="93">
        <v>0</v>
      </c>
      <c r="DO8" s="94">
        <v>0</v>
      </c>
      <c r="DP8" s="95">
        <v>-100</v>
      </c>
      <c r="DQ8" s="96" t="s">
        <v>169</v>
      </c>
      <c r="DR8" s="97">
        <v>-100</v>
      </c>
      <c r="DS8" s="98">
        <v>0</v>
      </c>
      <c r="DT8" s="92">
        <v>7</v>
      </c>
      <c r="DU8" s="93">
        <v>0</v>
      </c>
      <c r="DV8" s="94">
        <v>7</v>
      </c>
      <c r="DW8" s="95" t="s">
        <v>169</v>
      </c>
      <c r="DX8" s="96" t="s">
        <v>169</v>
      </c>
      <c r="DY8" s="97" t="s">
        <v>169</v>
      </c>
      <c r="DZ8" s="98">
        <v>0</v>
      </c>
      <c r="EA8" s="92">
        <v>3</v>
      </c>
      <c r="EB8" s="93">
        <v>0</v>
      </c>
      <c r="EC8" s="94">
        <v>3</v>
      </c>
      <c r="ED8" s="95">
        <v>-40</v>
      </c>
      <c r="EE8" s="96" t="s">
        <v>169</v>
      </c>
      <c r="EF8" s="97">
        <v>-40</v>
      </c>
      <c r="EG8" s="98">
        <v>0</v>
      </c>
    </row>
    <row r="9" spans="1:147" ht="22.15" customHeight="1" thickBot="1">
      <c r="A9" s="99" t="s">
        <v>54</v>
      </c>
      <c r="B9" s="100">
        <v>28</v>
      </c>
      <c r="C9" s="101">
        <v>0</v>
      </c>
      <c r="D9" s="102">
        <v>33</v>
      </c>
      <c r="E9" s="103">
        <v>-9.6999999999999993</v>
      </c>
      <c r="F9" s="104" t="s">
        <v>169</v>
      </c>
      <c r="G9" s="105">
        <v>3.1</v>
      </c>
      <c r="H9" s="106">
        <v>0</v>
      </c>
      <c r="I9" s="100">
        <v>3</v>
      </c>
      <c r="J9" s="101">
        <v>0</v>
      </c>
      <c r="K9" s="102">
        <v>3</v>
      </c>
      <c r="L9" s="103">
        <v>-62.5</v>
      </c>
      <c r="M9" s="104" t="s">
        <v>169</v>
      </c>
      <c r="N9" s="105">
        <v>-62.5</v>
      </c>
      <c r="O9" s="106">
        <v>0</v>
      </c>
      <c r="P9" s="100">
        <v>21</v>
      </c>
      <c r="Q9" s="101">
        <v>0</v>
      </c>
      <c r="R9" s="102">
        <v>24</v>
      </c>
      <c r="S9" s="103">
        <v>-16</v>
      </c>
      <c r="T9" s="104" t="s">
        <v>169</v>
      </c>
      <c r="U9" s="105">
        <v>-4</v>
      </c>
      <c r="V9" s="106">
        <v>0</v>
      </c>
      <c r="W9" s="100">
        <v>34</v>
      </c>
      <c r="X9" s="101">
        <v>0</v>
      </c>
      <c r="Y9" s="102">
        <v>39</v>
      </c>
      <c r="Z9" s="103">
        <v>-17.100000000000001</v>
      </c>
      <c r="AA9" s="104" t="s">
        <v>169</v>
      </c>
      <c r="AB9" s="105">
        <v>-9.3000000000000007</v>
      </c>
      <c r="AC9" s="106">
        <v>0</v>
      </c>
      <c r="AD9" s="99" t="s">
        <v>54</v>
      </c>
      <c r="AE9" s="100">
        <v>19</v>
      </c>
      <c r="AF9" s="101">
        <v>0</v>
      </c>
      <c r="AG9" s="102">
        <v>24</v>
      </c>
      <c r="AH9" s="103">
        <v>26.7</v>
      </c>
      <c r="AI9" s="104" t="s">
        <v>169</v>
      </c>
      <c r="AJ9" s="105">
        <v>50</v>
      </c>
      <c r="AK9" s="106">
        <v>0</v>
      </c>
      <c r="AL9" s="106">
        <v>67.900000000000006</v>
      </c>
      <c r="AM9" s="100">
        <v>16</v>
      </c>
      <c r="AN9" s="101">
        <v>0</v>
      </c>
      <c r="AO9" s="102">
        <v>18</v>
      </c>
      <c r="AP9" s="103">
        <v>60</v>
      </c>
      <c r="AQ9" s="104" t="s">
        <v>169</v>
      </c>
      <c r="AR9" s="105">
        <v>63.6</v>
      </c>
      <c r="AS9" s="106">
        <v>0</v>
      </c>
      <c r="AT9" s="106">
        <v>84.2</v>
      </c>
      <c r="AU9" s="100">
        <v>28</v>
      </c>
      <c r="AV9" s="101">
        <v>0</v>
      </c>
      <c r="AW9" s="102">
        <v>33</v>
      </c>
      <c r="AX9" s="103">
        <v>-9.6999999999999993</v>
      </c>
      <c r="AY9" s="104" t="s">
        <v>169</v>
      </c>
      <c r="AZ9" s="105">
        <v>3.1</v>
      </c>
      <c r="BA9" s="106">
        <v>0</v>
      </c>
      <c r="BB9" s="106">
        <v>10.6</v>
      </c>
      <c r="BC9" s="99" t="s">
        <v>54</v>
      </c>
      <c r="BD9" s="100">
        <v>7</v>
      </c>
      <c r="BE9" s="101">
        <v>0</v>
      </c>
      <c r="BF9" s="102">
        <v>7</v>
      </c>
      <c r="BG9" s="103">
        <v>-41.7</v>
      </c>
      <c r="BH9" s="104" t="s">
        <v>169</v>
      </c>
      <c r="BI9" s="105">
        <v>-41.7</v>
      </c>
      <c r="BJ9" s="106">
        <v>0</v>
      </c>
      <c r="BK9" s="106">
        <v>25</v>
      </c>
      <c r="BL9" s="100">
        <v>2</v>
      </c>
      <c r="BM9" s="101">
        <v>0</v>
      </c>
      <c r="BN9" s="102">
        <v>2</v>
      </c>
      <c r="BO9" s="103">
        <v>-50</v>
      </c>
      <c r="BP9" s="104" t="s">
        <v>169</v>
      </c>
      <c r="BQ9" s="105">
        <v>-50</v>
      </c>
      <c r="BR9" s="106">
        <v>0</v>
      </c>
      <c r="BS9" s="106">
        <v>28.6</v>
      </c>
      <c r="BT9" s="100">
        <v>3</v>
      </c>
      <c r="BU9" s="101">
        <v>0</v>
      </c>
      <c r="BV9" s="102">
        <v>3</v>
      </c>
      <c r="BW9" s="103" t="s">
        <v>169</v>
      </c>
      <c r="BX9" s="104" t="s">
        <v>169</v>
      </c>
      <c r="BY9" s="105" t="s">
        <v>169</v>
      </c>
      <c r="BZ9" s="106">
        <v>0</v>
      </c>
      <c r="CA9" s="106">
        <v>42.9</v>
      </c>
      <c r="CB9" s="99" t="s">
        <v>54</v>
      </c>
      <c r="CC9" s="100">
        <v>0</v>
      </c>
      <c r="CD9" s="101">
        <v>0</v>
      </c>
      <c r="CE9" s="102">
        <v>0</v>
      </c>
      <c r="CF9" s="103">
        <v>-100</v>
      </c>
      <c r="CG9" s="104" t="s">
        <v>169</v>
      </c>
      <c r="CH9" s="105">
        <v>-100</v>
      </c>
      <c r="CI9" s="106">
        <v>0</v>
      </c>
      <c r="CJ9" s="100">
        <v>0</v>
      </c>
      <c r="CK9" s="101">
        <v>0</v>
      </c>
      <c r="CL9" s="102">
        <v>0</v>
      </c>
      <c r="CM9" s="103">
        <v>-100</v>
      </c>
      <c r="CN9" s="104" t="s">
        <v>169</v>
      </c>
      <c r="CO9" s="105">
        <v>-100</v>
      </c>
      <c r="CP9" s="106">
        <v>0</v>
      </c>
      <c r="CQ9" s="100">
        <v>0</v>
      </c>
      <c r="CR9" s="101">
        <v>0</v>
      </c>
      <c r="CS9" s="102">
        <v>0</v>
      </c>
      <c r="CT9" s="103">
        <v>-100</v>
      </c>
      <c r="CU9" s="104" t="s">
        <v>169</v>
      </c>
      <c r="CV9" s="105">
        <v>-100</v>
      </c>
      <c r="CW9" s="106">
        <v>0</v>
      </c>
      <c r="CX9" s="100">
        <v>0</v>
      </c>
      <c r="CY9" s="101">
        <v>0</v>
      </c>
      <c r="CZ9" s="102">
        <v>0</v>
      </c>
      <c r="DA9" s="103">
        <v>-100</v>
      </c>
      <c r="DB9" s="104" t="s">
        <v>169</v>
      </c>
      <c r="DC9" s="105">
        <v>-100</v>
      </c>
      <c r="DD9" s="106">
        <v>0</v>
      </c>
      <c r="DE9" s="99" t="s">
        <v>54</v>
      </c>
      <c r="DF9" s="100">
        <v>0</v>
      </c>
      <c r="DG9" s="101">
        <v>0</v>
      </c>
      <c r="DH9" s="102">
        <v>0</v>
      </c>
      <c r="DI9" s="103">
        <v>-100</v>
      </c>
      <c r="DJ9" s="104" t="s">
        <v>169</v>
      </c>
      <c r="DK9" s="105">
        <v>-100</v>
      </c>
      <c r="DL9" s="106">
        <v>0</v>
      </c>
      <c r="DM9" s="100">
        <v>0</v>
      </c>
      <c r="DN9" s="101">
        <v>0</v>
      </c>
      <c r="DO9" s="102">
        <v>0</v>
      </c>
      <c r="DP9" s="103">
        <v>-100</v>
      </c>
      <c r="DQ9" s="104" t="s">
        <v>169</v>
      </c>
      <c r="DR9" s="105">
        <v>-100</v>
      </c>
      <c r="DS9" s="106">
        <v>0</v>
      </c>
      <c r="DT9" s="100">
        <v>2</v>
      </c>
      <c r="DU9" s="101">
        <v>0</v>
      </c>
      <c r="DV9" s="102">
        <v>2</v>
      </c>
      <c r="DW9" s="103" t="s">
        <v>169</v>
      </c>
      <c r="DX9" s="104" t="s">
        <v>169</v>
      </c>
      <c r="DY9" s="105" t="s">
        <v>169</v>
      </c>
      <c r="DZ9" s="106">
        <v>0</v>
      </c>
      <c r="EA9" s="100">
        <v>1</v>
      </c>
      <c r="EB9" s="101">
        <v>0</v>
      </c>
      <c r="EC9" s="102">
        <v>1</v>
      </c>
      <c r="ED9" s="103" t="s">
        <v>169</v>
      </c>
      <c r="EE9" s="104" t="s">
        <v>169</v>
      </c>
      <c r="EF9" s="105" t="s">
        <v>169</v>
      </c>
      <c r="EG9" s="106">
        <v>0</v>
      </c>
      <c r="EH9" s="107"/>
    </row>
    <row r="10" spans="1:147" ht="22.15" customHeight="1">
      <c r="A10" s="99" t="s">
        <v>55</v>
      </c>
      <c r="B10" s="100">
        <v>19</v>
      </c>
      <c r="C10" s="101">
        <v>0</v>
      </c>
      <c r="D10" s="102">
        <v>20</v>
      </c>
      <c r="E10" s="103">
        <v>-13.6</v>
      </c>
      <c r="F10" s="104" t="s">
        <v>169</v>
      </c>
      <c r="G10" s="105">
        <v>-9.1</v>
      </c>
      <c r="H10" s="106">
        <v>0</v>
      </c>
      <c r="I10" s="100">
        <v>1</v>
      </c>
      <c r="J10" s="101">
        <v>0</v>
      </c>
      <c r="K10" s="102">
        <v>1</v>
      </c>
      <c r="L10" s="103">
        <v>-75</v>
      </c>
      <c r="M10" s="104" t="s">
        <v>169</v>
      </c>
      <c r="N10" s="105">
        <v>-75</v>
      </c>
      <c r="O10" s="106">
        <v>0</v>
      </c>
      <c r="P10" s="100">
        <v>17</v>
      </c>
      <c r="Q10" s="101">
        <v>0</v>
      </c>
      <c r="R10" s="102">
        <v>18</v>
      </c>
      <c r="S10" s="103">
        <v>-5.6</v>
      </c>
      <c r="T10" s="104" t="s">
        <v>169</v>
      </c>
      <c r="U10" s="105" t="s">
        <v>169</v>
      </c>
      <c r="V10" s="106">
        <v>0</v>
      </c>
      <c r="W10" s="100">
        <v>25</v>
      </c>
      <c r="X10" s="101">
        <v>0</v>
      </c>
      <c r="Y10" s="102">
        <v>26</v>
      </c>
      <c r="Z10" s="103" t="s">
        <v>169</v>
      </c>
      <c r="AA10" s="104" t="s">
        <v>169</v>
      </c>
      <c r="AB10" s="105">
        <v>4</v>
      </c>
      <c r="AC10" s="106">
        <v>0</v>
      </c>
      <c r="AD10" s="99" t="s">
        <v>55</v>
      </c>
      <c r="AE10" s="100">
        <v>12</v>
      </c>
      <c r="AF10" s="101">
        <v>0</v>
      </c>
      <c r="AG10" s="102">
        <v>12</v>
      </c>
      <c r="AH10" s="103">
        <v>20</v>
      </c>
      <c r="AI10" s="104" t="s">
        <v>169</v>
      </c>
      <c r="AJ10" s="105">
        <v>20</v>
      </c>
      <c r="AK10" s="106">
        <v>0</v>
      </c>
      <c r="AL10" s="106">
        <v>63.2</v>
      </c>
      <c r="AM10" s="100">
        <v>7</v>
      </c>
      <c r="AN10" s="101">
        <v>0</v>
      </c>
      <c r="AO10" s="102">
        <v>7</v>
      </c>
      <c r="AP10" s="103">
        <v>-12.5</v>
      </c>
      <c r="AQ10" s="104" t="s">
        <v>169</v>
      </c>
      <c r="AR10" s="105">
        <v>-12.5</v>
      </c>
      <c r="AS10" s="106">
        <v>0</v>
      </c>
      <c r="AT10" s="106">
        <v>58.3</v>
      </c>
      <c r="AU10" s="100">
        <v>19</v>
      </c>
      <c r="AV10" s="101">
        <v>0</v>
      </c>
      <c r="AW10" s="102">
        <v>20</v>
      </c>
      <c r="AX10" s="103">
        <v>-13.6</v>
      </c>
      <c r="AY10" s="104" t="s">
        <v>169</v>
      </c>
      <c r="AZ10" s="105">
        <v>-9.1</v>
      </c>
      <c r="BA10" s="106">
        <v>0</v>
      </c>
      <c r="BB10" s="106">
        <v>13.1</v>
      </c>
      <c r="BC10" s="99" t="s">
        <v>55</v>
      </c>
      <c r="BD10" s="100">
        <v>5</v>
      </c>
      <c r="BE10" s="101">
        <v>0</v>
      </c>
      <c r="BF10" s="102">
        <v>6</v>
      </c>
      <c r="BG10" s="103">
        <v>-50</v>
      </c>
      <c r="BH10" s="104" t="s">
        <v>169</v>
      </c>
      <c r="BI10" s="105">
        <v>-40</v>
      </c>
      <c r="BJ10" s="106">
        <v>0</v>
      </c>
      <c r="BK10" s="106">
        <v>26.3</v>
      </c>
      <c r="BL10" s="100">
        <v>0</v>
      </c>
      <c r="BM10" s="101">
        <v>0</v>
      </c>
      <c r="BN10" s="102">
        <v>0</v>
      </c>
      <c r="BO10" s="103">
        <v>-100</v>
      </c>
      <c r="BP10" s="104" t="s">
        <v>169</v>
      </c>
      <c r="BQ10" s="105">
        <v>-100</v>
      </c>
      <c r="BR10" s="106">
        <v>0</v>
      </c>
      <c r="BS10" s="106">
        <v>0</v>
      </c>
      <c r="BT10" s="100">
        <v>2</v>
      </c>
      <c r="BU10" s="101">
        <v>0</v>
      </c>
      <c r="BV10" s="102">
        <v>3</v>
      </c>
      <c r="BW10" s="103">
        <v>-60</v>
      </c>
      <c r="BX10" s="104" t="s">
        <v>169</v>
      </c>
      <c r="BY10" s="105">
        <v>-40</v>
      </c>
      <c r="BZ10" s="106">
        <v>0</v>
      </c>
      <c r="CA10" s="106">
        <v>40</v>
      </c>
      <c r="CB10" s="99" t="s">
        <v>55</v>
      </c>
      <c r="CC10" s="100">
        <v>0</v>
      </c>
      <c r="CD10" s="101">
        <v>0</v>
      </c>
      <c r="CE10" s="102">
        <v>0</v>
      </c>
      <c r="CF10" s="103" t="s">
        <v>169</v>
      </c>
      <c r="CG10" s="104" t="s">
        <v>169</v>
      </c>
      <c r="CH10" s="105" t="s">
        <v>169</v>
      </c>
      <c r="CI10" s="106">
        <v>0</v>
      </c>
      <c r="CJ10" s="100">
        <v>0</v>
      </c>
      <c r="CK10" s="101">
        <v>0</v>
      </c>
      <c r="CL10" s="102">
        <v>0</v>
      </c>
      <c r="CM10" s="103" t="s">
        <v>169</v>
      </c>
      <c r="CN10" s="104" t="s">
        <v>169</v>
      </c>
      <c r="CO10" s="105" t="s">
        <v>169</v>
      </c>
      <c r="CP10" s="106">
        <v>0</v>
      </c>
      <c r="CQ10" s="100">
        <v>0</v>
      </c>
      <c r="CR10" s="101">
        <v>0</v>
      </c>
      <c r="CS10" s="102">
        <v>0</v>
      </c>
      <c r="CT10" s="103" t="s">
        <v>169</v>
      </c>
      <c r="CU10" s="104" t="s">
        <v>169</v>
      </c>
      <c r="CV10" s="105" t="s">
        <v>169</v>
      </c>
      <c r="CW10" s="106">
        <v>0</v>
      </c>
      <c r="CX10" s="100">
        <v>0</v>
      </c>
      <c r="CY10" s="101">
        <v>0</v>
      </c>
      <c r="CZ10" s="102">
        <v>0</v>
      </c>
      <c r="DA10" s="103" t="s">
        <v>169</v>
      </c>
      <c r="DB10" s="104" t="s">
        <v>169</v>
      </c>
      <c r="DC10" s="105" t="s">
        <v>169</v>
      </c>
      <c r="DD10" s="106">
        <v>0</v>
      </c>
      <c r="DE10" s="99" t="s">
        <v>55</v>
      </c>
      <c r="DF10" s="100">
        <v>0</v>
      </c>
      <c r="DG10" s="101">
        <v>0</v>
      </c>
      <c r="DH10" s="102">
        <v>0</v>
      </c>
      <c r="DI10" s="103" t="s">
        <v>169</v>
      </c>
      <c r="DJ10" s="104" t="s">
        <v>169</v>
      </c>
      <c r="DK10" s="105" t="s">
        <v>169</v>
      </c>
      <c r="DL10" s="106">
        <v>0</v>
      </c>
      <c r="DM10" s="100">
        <v>0</v>
      </c>
      <c r="DN10" s="101">
        <v>0</v>
      </c>
      <c r="DO10" s="102">
        <v>0</v>
      </c>
      <c r="DP10" s="103" t="s">
        <v>169</v>
      </c>
      <c r="DQ10" s="104" t="s">
        <v>169</v>
      </c>
      <c r="DR10" s="105" t="s">
        <v>169</v>
      </c>
      <c r="DS10" s="106">
        <v>0</v>
      </c>
      <c r="DT10" s="100">
        <v>2</v>
      </c>
      <c r="DU10" s="101">
        <v>0</v>
      </c>
      <c r="DV10" s="102">
        <v>2</v>
      </c>
      <c r="DW10" s="103" t="s">
        <v>169</v>
      </c>
      <c r="DX10" s="104" t="s">
        <v>169</v>
      </c>
      <c r="DY10" s="105" t="s">
        <v>169</v>
      </c>
      <c r="DZ10" s="106">
        <v>0</v>
      </c>
      <c r="EA10" s="100">
        <v>0</v>
      </c>
      <c r="EB10" s="101">
        <v>0</v>
      </c>
      <c r="EC10" s="102">
        <v>0</v>
      </c>
      <c r="ED10" s="103">
        <v>-100</v>
      </c>
      <c r="EE10" s="104" t="s">
        <v>169</v>
      </c>
      <c r="EF10" s="105">
        <v>-100</v>
      </c>
      <c r="EG10" s="106">
        <v>0</v>
      </c>
    </row>
    <row r="11" spans="1:147" ht="22.15" customHeight="1">
      <c r="A11" s="99" t="s">
        <v>56</v>
      </c>
      <c r="B11" s="100">
        <v>8</v>
      </c>
      <c r="C11" s="101">
        <v>0</v>
      </c>
      <c r="D11" s="102">
        <v>8</v>
      </c>
      <c r="E11" s="103">
        <v>-33.299999999999997</v>
      </c>
      <c r="F11" s="104" t="s">
        <v>169</v>
      </c>
      <c r="G11" s="105">
        <v>-33.299999999999997</v>
      </c>
      <c r="H11" s="106">
        <v>0</v>
      </c>
      <c r="I11" s="100">
        <v>3</v>
      </c>
      <c r="J11" s="101">
        <v>0</v>
      </c>
      <c r="K11" s="102">
        <v>3</v>
      </c>
      <c r="L11" s="103">
        <v>-25</v>
      </c>
      <c r="M11" s="104" t="s">
        <v>169</v>
      </c>
      <c r="N11" s="105">
        <v>-25</v>
      </c>
      <c r="O11" s="106">
        <v>0</v>
      </c>
      <c r="P11" s="100">
        <v>5</v>
      </c>
      <c r="Q11" s="101">
        <v>0</v>
      </c>
      <c r="R11" s="102">
        <v>5</v>
      </c>
      <c r="S11" s="103">
        <v>-28.6</v>
      </c>
      <c r="T11" s="104" t="s">
        <v>169</v>
      </c>
      <c r="U11" s="105">
        <v>-28.6</v>
      </c>
      <c r="V11" s="106">
        <v>0</v>
      </c>
      <c r="W11" s="100">
        <v>12</v>
      </c>
      <c r="X11" s="101">
        <v>0</v>
      </c>
      <c r="Y11" s="102">
        <v>13</v>
      </c>
      <c r="Z11" s="103">
        <v>-20</v>
      </c>
      <c r="AA11" s="104" t="s">
        <v>169</v>
      </c>
      <c r="AB11" s="105">
        <v>-13.3</v>
      </c>
      <c r="AC11" s="106">
        <v>0</v>
      </c>
      <c r="AD11" s="99" t="s">
        <v>56</v>
      </c>
      <c r="AE11" s="100">
        <v>2</v>
      </c>
      <c r="AF11" s="101">
        <v>0</v>
      </c>
      <c r="AG11" s="102">
        <v>2</v>
      </c>
      <c r="AH11" s="103">
        <v>-50</v>
      </c>
      <c r="AI11" s="104" t="s">
        <v>169</v>
      </c>
      <c r="AJ11" s="105">
        <v>-50</v>
      </c>
      <c r="AK11" s="106">
        <v>0</v>
      </c>
      <c r="AL11" s="106">
        <v>25</v>
      </c>
      <c r="AM11" s="100">
        <v>2</v>
      </c>
      <c r="AN11" s="101">
        <v>0</v>
      </c>
      <c r="AO11" s="102">
        <v>2</v>
      </c>
      <c r="AP11" s="103">
        <v>-33.299999999999997</v>
      </c>
      <c r="AQ11" s="104" t="s">
        <v>169</v>
      </c>
      <c r="AR11" s="105">
        <v>-33.299999999999997</v>
      </c>
      <c r="AS11" s="106">
        <v>0</v>
      </c>
      <c r="AT11" s="106">
        <v>100</v>
      </c>
      <c r="AU11" s="100">
        <v>8</v>
      </c>
      <c r="AV11" s="101">
        <v>0</v>
      </c>
      <c r="AW11" s="102">
        <v>8</v>
      </c>
      <c r="AX11" s="103">
        <v>-33.299999999999997</v>
      </c>
      <c r="AY11" s="104" t="s">
        <v>169</v>
      </c>
      <c r="AZ11" s="105">
        <v>-33.299999999999997</v>
      </c>
      <c r="BA11" s="106">
        <v>0</v>
      </c>
      <c r="BB11" s="106">
        <v>10.8</v>
      </c>
      <c r="BC11" s="99" t="s">
        <v>56</v>
      </c>
      <c r="BD11" s="100">
        <v>6</v>
      </c>
      <c r="BE11" s="101">
        <v>0</v>
      </c>
      <c r="BF11" s="102">
        <v>6</v>
      </c>
      <c r="BG11" s="103">
        <v>-14.3</v>
      </c>
      <c r="BH11" s="104" t="s">
        <v>169</v>
      </c>
      <c r="BI11" s="105">
        <v>-14.3</v>
      </c>
      <c r="BJ11" s="106">
        <v>0</v>
      </c>
      <c r="BK11" s="106">
        <v>75</v>
      </c>
      <c r="BL11" s="100">
        <v>3</v>
      </c>
      <c r="BM11" s="101">
        <v>0</v>
      </c>
      <c r="BN11" s="102">
        <v>3</v>
      </c>
      <c r="BO11" s="103" t="s">
        <v>169</v>
      </c>
      <c r="BP11" s="104" t="s">
        <v>169</v>
      </c>
      <c r="BQ11" s="105" t="s">
        <v>169</v>
      </c>
      <c r="BR11" s="106">
        <v>0</v>
      </c>
      <c r="BS11" s="106">
        <v>50</v>
      </c>
      <c r="BT11" s="100">
        <v>4</v>
      </c>
      <c r="BU11" s="101">
        <v>0</v>
      </c>
      <c r="BV11" s="102">
        <v>4</v>
      </c>
      <c r="BW11" s="103">
        <v>33.299999999999997</v>
      </c>
      <c r="BX11" s="104" t="s">
        <v>169</v>
      </c>
      <c r="BY11" s="105">
        <v>33.299999999999997</v>
      </c>
      <c r="BZ11" s="106">
        <v>0</v>
      </c>
      <c r="CA11" s="106">
        <v>66.7</v>
      </c>
      <c r="CB11" s="99" t="s">
        <v>56</v>
      </c>
      <c r="CC11" s="100">
        <v>0</v>
      </c>
      <c r="CD11" s="101">
        <v>0</v>
      </c>
      <c r="CE11" s="102">
        <v>0</v>
      </c>
      <c r="CF11" s="103" t="s">
        <v>169</v>
      </c>
      <c r="CG11" s="104" t="s">
        <v>169</v>
      </c>
      <c r="CH11" s="105" t="s">
        <v>169</v>
      </c>
      <c r="CI11" s="106">
        <v>0</v>
      </c>
      <c r="CJ11" s="100">
        <v>0</v>
      </c>
      <c r="CK11" s="101">
        <v>0</v>
      </c>
      <c r="CL11" s="102">
        <v>0</v>
      </c>
      <c r="CM11" s="103" t="s">
        <v>169</v>
      </c>
      <c r="CN11" s="104" t="s">
        <v>169</v>
      </c>
      <c r="CO11" s="105" t="s">
        <v>169</v>
      </c>
      <c r="CP11" s="106">
        <v>0</v>
      </c>
      <c r="CQ11" s="100">
        <v>0</v>
      </c>
      <c r="CR11" s="101">
        <v>0</v>
      </c>
      <c r="CS11" s="102">
        <v>0</v>
      </c>
      <c r="CT11" s="103" t="s">
        <v>169</v>
      </c>
      <c r="CU11" s="104" t="s">
        <v>169</v>
      </c>
      <c r="CV11" s="105" t="s">
        <v>169</v>
      </c>
      <c r="CW11" s="106">
        <v>0</v>
      </c>
      <c r="CX11" s="100">
        <v>0</v>
      </c>
      <c r="CY11" s="101">
        <v>0</v>
      </c>
      <c r="CZ11" s="102">
        <v>0</v>
      </c>
      <c r="DA11" s="103" t="s">
        <v>169</v>
      </c>
      <c r="DB11" s="104" t="s">
        <v>169</v>
      </c>
      <c r="DC11" s="105" t="s">
        <v>169</v>
      </c>
      <c r="DD11" s="106">
        <v>0</v>
      </c>
      <c r="DE11" s="99" t="s">
        <v>56</v>
      </c>
      <c r="DF11" s="100">
        <v>0</v>
      </c>
      <c r="DG11" s="101">
        <v>0</v>
      </c>
      <c r="DH11" s="102">
        <v>0</v>
      </c>
      <c r="DI11" s="103" t="s">
        <v>169</v>
      </c>
      <c r="DJ11" s="104" t="s">
        <v>169</v>
      </c>
      <c r="DK11" s="105" t="s">
        <v>169</v>
      </c>
      <c r="DL11" s="106">
        <v>0</v>
      </c>
      <c r="DM11" s="100">
        <v>0</v>
      </c>
      <c r="DN11" s="101">
        <v>0</v>
      </c>
      <c r="DO11" s="102">
        <v>0</v>
      </c>
      <c r="DP11" s="103" t="s">
        <v>169</v>
      </c>
      <c r="DQ11" s="104" t="s">
        <v>169</v>
      </c>
      <c r="DR11" s="105" t="s">
        <v>169</v>
      </c>
      <c r="DS11" s="106">
        <v>0</v>
      </c>
      <c r="DT11" s="100">
        <v>0</v>
      </c>
      <c r="DU11" s="101">
        <v>0</v>
      </c>
      <c r="DV11" s="102">
        <v>0</v>
      </c>
      <c r="DW11" s="103">
        <v>-100</v>
      </c>
      <c r="DX11" s="104" t="s">
        <v>169</v>
      </c>
      <c r="DY11" s="105">
        <v>-100</v>
      </c>
      <c r="DZ11" s="106">
        <v>0</v>
      </c>
      <c r="EA11" s="100">
        <v>0</v>
      </c>
      <c r="EB11" s="101">
        <v>0</v>
      </c>
      <c r="EC11" s="102">
        <v>0</v>
      </c>
      <c r="ED11" s="103">
        <v>-100</v>
      </c>
      <c r="EE11" s="104" t="s">
        <v>169</v>
      </c>
      <c r="EF11" s="105">
        <v>-100</v>
      </c>
      <c r="EG11" s="106">
        <v>0</v>
      </c>
    </row>
    <row r="12" spans="1:147" ht="22.15" customHeight="1" thickBot="1">
      <c r="A12" s="108" t="s">
        <v>57</v>
      </c>
      <c r="B12" s="109">
        <v>21</v>
      </c>
      <c r="C12" s="110">
        <v>0</v>
      </c>
      <c r="D12" s="111">
        <v>24</v>
      </c>
      <c r="E12" s="112">
        <v>-22.2</v>
      </c>
      <c r="F12" s="113" t="s">
        <v>169</v>
      </c>
      <c r="G12" s="114">
        <v>-14.3</v>
      </c>
      <c r="H12" s="115">
        <v>0</v>
      </c>
      <c r="I12" s="109">
        <v>4</v>
      </c>
      <c r="J12" s="110">
        <v>0</v>
      </c>
      <c r="K12" s="111">
        <v>4</v>
      </c>
      <c r="L12" s="112">
        <v>-20</v>
      </c>
      <c r="M12" s="113" t="s">
        <v>169</v>
      </c>
      <c r="N12" s="114">
        <v>-33.299999999999997</v>
      </c>
      <c r="O12" s="115">
        <v>0</v>
      </c>
      <c r="P12" s="109">
        <v>15</v>
      </c>
      <c r="Q12" s="110">
        <v>0</v>
      </c>
      <c r="R12" s="111">
        <v>17</v>
      </c>
      <c r="S12" s="112">
        <v>-11.8</v>
      </c>
      <c r="T12" s="113" t="s">
        <v>169</v>
      </c>
      <c r="U12" s="114" t="s">
        <v>169</v>
      </c>
      <c r="V12" s="115">
        <v>0</v>
      </c>
      <c r="W12" s="109">
        <v>26</v>
      </c>
      <c r="X12" s="110">
        <v>0</v>
      </c>
      <c r="Y12" s="111">
        <v>30</v>
      </c>
      <c r="Z12" s="112">
        <v>-18.8</v>
      </c>
      <c r="AA12" s="113" t="s">
        <v>169</v>
      </c>
      <c r="AB12" s="114">
        <v>-9.1</v>
      </c>
      <c r="AC12" s="115">
        <v>0</v>
      </c>
      <c r="AD12" s="108" t="s">
        <v>57</v>
      </c>
      <c r="AE12" s="109">
        <v>8</v>
      </c>
      <c r="AF12" s="110">
        <v>0</v>
      </c>
      <c r="AG12" s="111">
        <v>9</v>
      </c>
      <c r="AH12" s="112" t="s">
        <v>169</v>
      </c>
      <c r="AI12" s="113" t="s">
        <v>169</v>
      </c>
      <c r="AJ12" s="114">
        <v>12.5</v>
      </c>
      <c r="AK12" s="115">
        <v>0</v>
      </c>
      <c r="AL12" s="115">
        <v>38.1</v>
      </c>
      <c r="AM12" s="109">
        <v>7</v>
      </c>
      <c r="AN12" s="110">
        <v>0</v>
      </c>
      <c r="AO12" s="111">
        <v>8</v>
      </c>
      <c r="AP12" s="112" t="s">
        <v>169</v>
      </c>
      <c r="AQ12" s="113" t="s">
        <v>169</v>
      </c>
      <c r="AR12" s="114">
        <v>14.3</v>
      </c>
      <c r="AS12" s="115">
        <v>0</v>
      </c>
      <c r="AT12" s="115">
        <v>87.5</v>
      </c>
      <c r="AU12" s="109">
        <v>21</v>
      </c>
      <c r="AV12" s="110">
        <v>0</v>
      </c>
      <c r="AW12" s="111">
        <v>24</v>
      </c>
      <c r="AX12" s="112">
        <v>-22.2</v>
      </c>
      <c r="AY12" s="113" t="s">
        <v>169</v>
      </c>
      <c r="AZ12" s="114">
        <v>-14.3</v>
      </c>
      <c r="BA12" s="115">
        <v>0</v>
      </c>
      <c r="BB12" s="115">
        <v>11.1</v>
      </c>
      <c r="BC12" s="108" t="s">
        <v>57</v>
      </c>
      <c r="BD12" s="109">
        <v>8</v>
      </c>
      <c r="BE12" s="110">
        <v>0</v>
      </c>
      <c r="BF12" s="111">
        <v>10</v>
      </c>
      <c r="BG12" s="112">
        <v>-46.7</v>
      </c>
      <c r="BH12" s="113" t="s">
        <v>169</v>
      </c>
      <c r="BI12" s="114">
        <v>-37.5</v>
      </c>
      <c r="BJ12" s="115">
        <v>0</v>
      </c>
      <c r="BK12" s="115">
        <v>38.1</v>
      </c>
      <c r="BL12" s="109">
        <v>2</v>
      </c>
      <c r="BM12" s="110">
        <v>0</v>
      </c>
      <c r="BN12" s="111">
        <v>2</v>
      </c>
      <c r="BO12" s="112" t="s">
        <v>169</v>
      </c>
      <c r="BP12" s="113" t="s">
        <v>169</v>
      </c>
      <c r="BQ12" s="114">
        <v>-33.299999999999997</v>
      </c>
      <c r="BR12" s="115">
        <v>0</v>
      </c>
      <c r="BS12" s="115">
        <v>25</v>
      </c>
      <c r="BT12" s="109">
        <v>2</v>
      </c>
      <c r="BU12" s="110">
        <v>0</v>
      </c>
      <c r="BV12" s="111">
        <v>3</v>
      </c>
      <c r="BW12" s="112">
        <v>-81.8</v>
      </c>
      <c r="BX12" s="113" t="s">
        <v>169</v>
      </c>
      <c r="BY12" s="114">
        <v>-72.7</v>
      </c>
      <c r="BZ12" s="115">
        <v>0</v>
      </c>
      <c r="CA12" s="115">
        <v>25</v>
      </c>
      <c r="CB12" s="108" t="s">
        <v>57</v>
      </c>
      <c r="CC12" s="109">
        <v>2</v>
      </c>
      <c r="CD12" s="110">
        <v>0</v>
      </c>
      <c r="CE12" s="111">
        <v>2</v>
      </c>
      <c r="CF12" s="112">
        <v>0</v>
      </c>
      <c r="CG12" s="113" t="s">
        <v>169</v>
      </c>
      <c r="CH12" s="114">
        <v>0</v>
      </c>
      <c r="CI12" s="115">
        <v>0</v>
      </c>
      <c r="CJ12" s="109">
        <v>0</v>
      </c>
      <c r="CK12" s="110">
        <v>0</v>
      </c>
      <c r="CL12" s="111">
        <v>0</v>
      </c>
      <c r="CM12" s="112" t="s">
        <v>169</v>
      </c>
      <c r="CN12" s="113" t="s">
        <v>169</v>
      </c>
      <c r="CO12" s="114" t="s">
        <v>169</v>
      </c>
      <c r="CP12" s="115">
        <v>0</v>
      </c>
      <c r="CQ12" s="109">
        <v>2</v>
      </c>
      <c r="CR12" s="110">
        <v>0</v>
      </c>
      <c r="CS12" s="111">
        <v>2</v>
      </c>
      <c r="CT12" s="112">
        <v>0</v>
      </c>
      <c r="CU12" s="113" t="s">
        <v>169</v>
      </c>
      <c r="CV12" s="114">
        <v>0</v>
      </c>
      <c r="CW12" s="115">
        <v>0</v>
      </c>
      <c r="CX12" s="109">
        <v>0</v>
      </c>
      <c r="CY12" s="110">
        <v>0</v>
      </c>
      <c r="CZ12" s="111">
        <v>0</v>
      </c>
      <c r="DA12" s="112" t="s">
        <v>169</v>
      </c>
      <c r="DB12" s="113" t="s">
        <v>169</v>
      </c>
      <c r="DC12" s="114" t="s">
        <v>169</v>
      </c>
      <c r="DD12" s="115">
        <v>0</v>
      </c>
      <c r="DE12" s="108" t="s">
        <v>57</v>
      </c>
      <c r="DF12" s="109">
        <v>0</v>
      </c>
      <c r="DG12" s="110">
        <v>0</v>
      </c>
      <c r="DH12" s="111">
        <v>0</v>
      </c>
      <c r="DI12" s="112" t="s">
        <v>169</v>
      </c>
      <c r="DJ12" s="113" t="s">
        <v>169</v>
      </c>
      <c r="DK12" s="114" t="s">
        <v>169</v>
      </c>
      <c r="DL12" s="115">
        <v>0</v>
      </c>
      <c r="DM12" s="109">
        <v>0</v>
      </c>
      <c r="DN12" s="110">
        <v>0</v>
      </c>
      <c r="DO12" s="111">
        <v>0</v>
      </c>
      <c r="DP12" s="112" t="s">
        <v>169</v>
      </c>
      <c r="DQ12" s="113" t="s">
        <v>169</v>
      </c>
      <c r="DR12" s="114" t="s">
        <v>169</v>
      </c>
      <c r="DS12" s="115">
        <v>0</v>
      </c>
      <c r="DT12" s="109">
        <v>3</v>
      </c>
      <c r="DU12" s="110">
        <v>0</v>
      </c>
      <c r="DV12" s="111">
        <v>3</v>
      </c>
      <c r="DW12" s="112">
        <v>50</v>
      </c>
      <c r="DX12" s="113" t="s">
        <v>169</v>
      </c>
      <c r="DY12" s="114">
        <v>50</v>
      </c>
      <c r="DZ12" s="115">
        <v>0</v>
      </c>
      <c r="EA12" s="109">
        <v>2</v>
      </c>
      <c r="EB12" s="110">
        <v>0</v>
      </c>
      <c r="EC12" s="111">
        <v>2</v>
      </c>
      <c r="ED12" s="112" t="s">
        <v>169</v>
      </c>
      <c r="EE12" s="113" t="s">
        <v>169</v>
      </c>
      <c r="EF12" s="114" t="s">
        <v>169</v>
      </c>
      <c r="EG12" s="115">
        <v>0</v>
      </c>
    </row>
    <row r="13" spans="1:147" ht="28.15" customHeight="1">
      <c r="A13" s="91" t="s">
        <v>58</v>
      </c>
      <c r="B13" s="92">
        <v>0</v>
      </c>
      <c r="C13" s="93">
        <v>0</v>
      </c>
      <c r="D13" s="94">
        <v>0</v>
      </c>
      <c r="E13" s="95">
        <v>-100</v>
      </c>
      <c r="F13" s="96" t="s">
        <v>169</v>
      </c>
      <c r="G13" s="97">
        <v>-100</v>
      </c>
      <c r="H13" s="98">
        <v>0</v>
      </c>
      <c r="I13" s="92">
        <v>0</v>
      </c>
      <c r="J13" s="93">
        <v>0</v>
      </c>
      <c r="K13" s="94">
        <v>0</v>
      </c>
      <c r="L13" s="95" t="s">
        <v>169</v>
      </c>
      <c r="M13" s="96" t="s">
        <v>169</v>
      </c>
      <c r="N13" s="97" t="s">
        <v>169</v>
      </c>
      <c r="O13" s="98">
        <v>0</v>
      </c>
      <c r="P13" s="92">
        <v>0</v>
      </c>
      <c r="Q13" s="93">
        <v>0</v>
      </c>
      <c r="R13" s="94">
        <v>0</v>
      </c>
      <c r="S13" s="95">
        <v>-100</v>
      </c>
      <c r="T13" s="96" t="s">
        <v>169</v>
      </c>
      <c r="U13" s="97">
        <v>-100</v>
      </c>
      <c r="V13" s="98">
        <v>0</v>
      </c>
      <c r="W13" s="92">
        <v>0</v>
      </c>
      <c r="X13" s="93">
        <v>0</v>
      </c>
      <c r="Y13" s="94">
        <v>0</v>
      </c>
      <c r="Z13" s="95">
        <v>-100</v>
      </c>
      <c r="AA13" s="96" t="s">
        <v>169</v>
      </c>
      <c r="AB13" s="97">
        <v>-100</v>
      </c>
      <c r="AC13" s="98">
        <v>0</v>
      </c>
      <c r="AD13" s="91" t="s">
        <v>58</v>
      </c>
      <c r="AE13" s="92">
        <v>0</v>
      </c>
      <c r="AF13" s="93">
        <v>0</v>
      </c>
      <c r="AG13" s="94">
        <v>0</v>
      </c>
      <c r="AH13" s="95">
        <v>-100</v>
      </c>
      <c r="AI13" s="96" t="s">
        <v>169</v>
      </c>
      <c r="AJ13" s="97">
        <v>-100</v>
      </c>
      <c r="AK13" s="98">
        <v>0</v>
      </c>
      <c r="AL13" s="98">
        <v>0</v>
      </c>
      <c r="AM13" s="92">
        <v>0</v>
      </c>
      <c r="AN13" s="93">
        <v>0</v>
      </c>
      <c r="AO13" s="94">
        <v>0</v>
      </c>
      <c r="AP13" s="95">
        <v>-100</v>
      </c>
      <c r="AQ13" s="96" t="s">
        <v>169</v>
      </c>
      <c r="AR13" s="97">
        <v>-100</v>
      </c>
      <c r="AS13" s="98">
        <v>0</v>
      </c>
      <c r="AT13" s="98">
        <v>0</v>
      </c>
      <c r="AU13" s="92">
        <v>0</v>
      </c>
      <c r="AV13" s="93">
        <v>0</v>
      </c>
      <c r="AW13" s="94">
        <v>0</v>
      </c>
      <c r="AX13" s="95">
        <v>-100</v>
      </c>
      <c r="AY13" s="96" t="s">
        <v>169</v>
      </c>
      <c r="AZ13" s="97">
        <v>-100</v>
      </c>
      <c r="BA13" s="98">
        <v>0</v>
      </c>
      <c r="BB13" s="98">
        <v>0</v>
      </c>
      <c r="BC13" s="91" t="s">
        <v>58</v>
      </c>
      <c r="BD13" s="92">
        <v>0</v>
      </c>
      <c r="BE13" s="93">
        <v>0</v>
      </c>
      <c r="BF13" s="94">
        <v>0</v>
      </c>
      <c r="BG13" s="95" t="s">
        <v>169</v>
      </c>
      <c r="BH13" s="96" t="s">
        <v>169</v>
      </c>
      <c r="BI13" s="97" t="s">
        <v>169</v>
      </c>
      <c r="BJ13" s="98">
        <v>0</v>
      </c>
      <c r="BK13" s="98">
        <v>0</v>
      </c>
      <c r="BL13" s="92">
        <v>0</v>
      </c>
      <c r="BM13" s="93">
        <v>0</v>
      </c>
      <c r="BN13" s="94">
        <v>0</v>
      </c>
      <c r="BO13" s="95" t="s">
        <v>169</v>
      </c>
      <c r="BP13" s="96" t="s">
        <v>169</v>
      </c>
      <c r="BQ13" s="97" t="s">
        <v>169</v>
      </c>
      <c r="BR13" s="98">
        <v>0</v>
      </c>
      <c r="BS13" s="98">
        <v>0</v>
      </c>
      <c r="BT13" s="92">
        <v>0</v>
      </c>
      <c r="BU13" s="93">
        <v>0</v>
      </c>
      <c r="BV13" s="94">
        <v>0</v>
      </c>
      <c r="BW13" s="95" t="s">
        <v>169</v>
      </c>
      <c r="BX13" s="96" t="s">
        <v>169</v>
      </c>
      <c r="BY13" s="97" t="s">
        <v>169</v>
      </c>
      <c r="BZ13" s="98">
        <v>0</v>
      </c>
      <c r="CA13" s="98">
        <v>0</v>
      </c>
      <c r="CB13" s="91" t="s">
        <v>58</v>
      </c>
      <c r="CC13" s="92">
        <v>0</v>
      </c>
      <c r="CD13" s="93">
        <v>0</v>
      </c>
      <c r="CE13" s="94">
        <v>0</v>
      </c>
      <c r="CF13" s="95" t="s">
        <v>169</v>
      </c>
      <c r="CG13" s="96" t="s">
        <v>169</v>
      </c>
      <c r="CH13" s="97" t="s">
        <v>169</v>
      </c>
      <c r="CI13" s="98">
        <v>0</v>
      </c>
      <c r="CJ13" s="92">
        <v>0</v>
      </c>
      <c r="CK13" s="93">
        <v>0</v>
      </c>
      <c r="CL13" s="94">
        <v>0</v>
      </c>
      <c r="CM13" s="95" t="s">
        <v>169</v>
      </c>
      <c r="CN13" s="96" t="s">
        <v>169</v>
      </c>
      <c r="CO13" s="97" t="s">
        <v>169</v>
      </c>
      <c r="CP13" s="98">
        <v>0</v>
      </c>
      <c r="CQ13" s="92">
        <v>0</v>
      </c>
      <c r="CR13" s="93">
        <v>0</v>
      </c>
      <c r="CS13" s="94">
        <v>0</v>
      </c>
      <c r="CT13" s="95" t="s">
        <v>169</v>
      </c>
      <c r="CU13" s="96" t="s">
        <v>169</v>
      </c>
      <c r="CV13" s="97" t="s">
        <v>169</v>
      </c>
      <c r="CW13" s="98">
        <v>0</v>
      </c>
      <c r="CX13" s="92">
        <v>0</v>
      </c>
      <c r="CY13" s="93">
        <v>0</v>
      </c>
      <c r="CZ13" s="94">
        <v>0</v>
      </c>
      <c r="DA13" s="95" t="s">
        <v>169</v>
      </c>
      <c r="DB13" s="96" t="s">
        <v>169</v>
      </c>
      <c r="DC13" s="97" t="s">
        <v>169</v>
      </c>
      <c r="DD13" s="98">
        <v>0</v>
      </c>
      <c r="DE13" s="91" t="s">
        <v>58</v>
      </c>
      <c r="DF13" s="92">
        <v>0</v>
      </c>
      <c r="DG13" s="93">
        <v>0</v>
      </c>
      <c r="DH13" s="94">
        <v>0</v>
      </c>
      <c r="DI13" s="95" t="s">
        <v>169</v>
      </c>
      <c r="DJ13" s="96" t="s">
        <v>169</v>
      </c>
      <c r="DK13" s="97" t="s">
        <v>169</v>
      </c>
      <c r="DL13" s="98">
        <v>0</v>
      </c>
      <c r="DM13" s="92">
        <v>0</v>
      </c>
      <c r="DN13" s="93">
        <v>0</v>
      </c>
      <c r="DO13" s="94">
        <v>0</v>
      </c>
      <c r="DP13" s="95" t="s">
        <v>169</v>
      </c>
      <c r="DQ13" s="96" t="s">
        <v>169</v>
      </c>
      <c r="DR13" s="97" t="s">
        <v>169</v>
      </c>
      <c r="DS13" s="98">
        <v>0</v>
      </c>
      <c r="DT13" s="92">
        <v>0</v>
      </c>
      <c r="DU13" s="93">
        <v>0</v>
      </c>
      <c r="DV13" s="94">
        <v>0</v>
      </c>
      <c r="DW13" s="95" t="s">
        <v>169</v>
      </c>
      <c r="DX13" s="96" t="s">
        <v>169</v>
      </c>
      <c r="DY13" s="97" t="s">
        <v>169</v>
      </c>
      <c r="DZ13" s="98">
        <v>0</v>
      </c>
      <c r="EA13" s="92">
        <v>0</v>
      </c>
      <c r="EB13" s="93">
        <v>0</v>
      </c>
      <c r="EC13" s="94">
        <v>0</v>
      </c>
      <c r="ED13" s="95" t="s">
        <v>169</v>
      </c>
      <c r="EE13" s="96" t="s">
        <v>169</v>
      </c>
      <c r="EF13" s="97" t="s">
        <v>169</v>
      </c>
      <c r="EG13" s="98">
        <v>0</v>
      </c>
    </row>
    <row r="14" spans="1:147" ht="22.15" customHeight="1">
      <c r="A14" s="99" t="s">
        <v>59</v>
      </c>
      <c r="B14" s="100">
        <v>9</v>
      </c>
      <c r="C14" s="101">
        <v>0</v>
      </c>
      <c r="D14" s="102">
        <v>11</v>
      </c>
      <c r="E14" s="103">
        <v>28.6</v>
      </c>
      <c r="F14" s="104" t="s">
        <v>169</v>
      </c>
      <c r="G14" s="105">
        <v>57.1</v>
      </c>
      <c r="H14" s="106">
        <v>0</v>
      </c>
      <c r="I14" s="100">
        <v>2</v>
      </c>
      <c r="J14" s="101">
        <v>0</v>
      </c>
      <c r="K14" s="102">
        <v>2</v>
      </c>
      <c r="L14" s="103">
        <v>-33.299999999999997</v>
      </c>
      <c r="M14" s="104" t="s">
        <v>169</v>
      </c>
      <c r="N14" s="105">
        <v>-33.299999999999997</v>
      </c>
      <c r="O14" s="106">
        <v>0</v>
      </c>
      <c r="P14" s="100">
        <v>6</v>
      </c>
      <c r="Q14" s="101">
        <v>0</v>
      </c>
      <c r="R14" s="102">
        <v>7</v>
      </c>
      <c r="S14" s="103" t="s">
        <v>169</v>
      </c>
      <c r="T14" s="104" t="s">
        <v>169</v>
      </c>
      <c r="U14" s="105">
        <v>16.7</v>
      </c>
      <c r="V14" s="106">
        <v>0</v>
      </c>
      <c r="W14" s="100">
        <v>9</v>
      </c>
      <c r="X14" s="101">
        <v>0</v>
      </c>
      <c r="Y14" s="102">
        <v>15</v>
      </c>
      <c r="Z14" s="103">
        <v>-18.2</v>
      </c>
      <c r="AA14" s="104">
        <v>-100</v>
      </c>
      <c r="AB14" s="105">
        <v>50</v>
      </c>
      <c r="AC14" s="106">
        <v>0</v>
      </c>
      <c r="AD14" s="99" t="s">
        <v>59</v>
      </c>
      <c r="AE14" s="100">
        <v>5</v>
      </c>
      <c r="AF14" s="101">
        <v>0</v>
      </c>
      <c r="AG14" s="102">
        <v>6</v>
      </c>
      <c r="AH14" s="103">
        <v>150</v>
      </c>
      <c r="AI14" s="104" t="s">
        <v>169</v>
      </c>
      <c r="AJ14" s="105">
        <v>200</v>
      </c>
      <c r="AK14" s="106">
        <v>0</v>
      </c>
      <c r="AL14" s="106">
        <v>55.6</v>
      </c>
      <c r="AM14" s="100">
        <v>5</v>
      </c>
      <c r="AN14" s="101">
        <v>0</v>
      </c>
      <c r="AO14" s="102">
        <v>6</v>
      </c>
      <c r="AP14" s="103">
        <v>400</v>
      </c>
      <c r="AQ14" s="104" t="s">
        <v>169</v>
      </c>
      <c r="AR14" s="105">
        <v>500</v>
      </c>
      <c r="AS14" s="106">
        <v>0</v>
      </c>
      <c r="AT14" s="106">
        <v>100</v>
      </c>
      <c r="AU14" s="100">
        <v>9</v>
      </c>
      <c r="AV14" s="101">
        <v>0</v>
      </c>
      <c r="AW14" s="102">
        <v>11</v>
      </c>
      <c r="AX14" s="103">
        <v>28.6</v>
      </c>
      <c r="AY14" s="104" t="s">
        <v>169</v>
      </c>
      <c r="AZ14" s="105">
        <v>57.1</v>
      </c>
      <c r="BA14" s="106">
        <v>0</v>
      </c>
      <c r="BB14" s="106">
        <v>20</v>
      </c>
      <c r="BC14" s="99" t="s">
        <v>59</v>
      </c>
      <c r="BD14" s="100">
        <v>3</v>
      </c>
      <c r="BE14" s="101">
        <v>0</v>
      </c>
      <c r="BF14" s="102">
        <v>4</v>
      </c>
      <c r="BG14" s="103">
        <v>50</v>
      </c>
      <c r="BH14" s="104" t="s">
        <v>169</v>
      </c>
      <c r="BI14" s="105">
        <v>100</v>
      </c>
      <c r="BJ14" s="106">
        <v>0</v>
      </c>
      <c r="BK14" s="106">
        <v>33.299999999999997</v>
      </c>
      <c r="BL14" s="100">
        <v>1</v>
      </c>
      <c r="BM14" s="101">
        <v>0</v>
      </c>
      <c r="BN14" s="102">
        <v>1</v>
      </c>
      <c r="BO14" s="103" t="s">
        <v>169</v>
      </c>
      <c r="BP14" s="104" t="s">
        <v>169</v>
      </c>
      <c r="BQ14" s="105" t="s">
        <v>169</v>
      </c>
      <c r="BR14" s="106">
        <v>0</v>
      </c>
      <c r="BS14" s="106">
        <v>33.299999999999997</v>
      </c>
      <c r="BT14" s="100">
        <v>1</v>
      </c>
      <c r="BU14" s="101">
        <v>0</v>
      </c>
      <c r="BV14" s="102">
        <v>2</v>
      </c>
      <c r="BW14" s="103">
        <v>0</v>
      </c>
      <c r="BX14" s="104" t="s">
        <v>169</v>
      </c>
      <c r="BY14" s="105">
        <v>0</v>
      </c>
      <c r="BZ14" s="106">
        <v>0</v>
      </c>
      <c r="CA14" s="106">
        <v>33.299999999999997</v>
      </c>
      <c r="CB14" s="99" t="s">
        <v>59</v>
      </c>
      <c r="CC14" s="100">
        <v>0</v>
      </c>
      <c r="CD14" s="101">
        <v>0</v>
      </c>
      <c r="CE14" s="102">
        <v>0</v>
      </c>
      <c r="CF14" s="103">
        <v>-100</v>
      </c>
      <c r="CG14" s="104" t="s">
        <v>169</v>
      </c>
      <c r="CH14" s="105">
        <v>-100</v>
      </c>
      <c r="CI14" s="106">
        <v>0</v>
      </c>
      <c r="CJ14" s="100">
        <v>0</v>
      </c>
      <c r="CK14" s="101">
        <v>0</v>
      </c>
      <c r="CL14" s="102">
        <v>0</v>
      </c>
      <c r="CM14" s="103">
        <v>-100</v>
      </c>
      <c r="CN14" s="104" t="s">
        <v>169</v>
      </c>
      <c r="CO14" s="105">
        <v>-100</v>
      </c>
      <c r="CP14" s="106">
        <v>0</v>
      </c>
      <c r="CQ14" s="100">
        <v>0</v>
      </c>
      <c r="CR14" s="101">
        <v>0</v>
      </c>
      <c r="CS14" s="102">
        <v>0</v>
      </c>
      <c r="CT14" s="103">
        <v>-100</v>
      </c>
      <c r="CU14" s="104" t="s">
        <v>169</v>
      </c>
      <c r="CV14" s="105">
        <v>-100</v>
      </c>
      <c r="CW14" s="106">
        <v>0</v>
      </c>
      <c r="CX14" s="100">
        <v>0</v>
      </c>
      <c r="CY14" s="101">
        <v>0</v>
      </c>
      <c r="CZ14" s="102">
        <v>0</v>
      </c>
      <c r="DA14" s="103">
        <v>-100</v>
      </c>
      <c r="DB14" s="104" t="s">
        <v>169</v>
      </c>
      <c r="DC14" s="105">
        <v>-100</v>
      </c>
      <c r="DD14" s="106">
        <v>0</v>
      </c>
      <c r="DE14" s="99" t="s">
        <v>59</v>
      </c>
      <c r="DF14" s="100">
        <v>0</v>
      </c>
      <c r="DG14" s="101">
        <v>0</v>
      </c>
      <c r="DH14" s="102">
        <v>0</v>
      </c>
      <c r="DI14" s="103">
        <v>-100</v>
      </c>
      <c r="DJ14" s="104" t="s">
        <v>169</v>
      </c>
      <c r="DK14" s="105">
        <v>-100</v>
      </c>
      <c r="DL14" s="106">
        <v>0</v>
      </c>
      <c r="DM14" s="100">
        <v>0</v>
      </c>
      <c r="DN14" s="101">
        <v>0</v>
      </c>
      <c r="DO14" s="102">
        <v>0</v>
      </c>
      <c r="DP14" s="103">
        <v>-100</v>
      </c>
      <c r="DQ14" s="104" t="s">
        <v>169</v>
      </c>
      <c r="DR14" s="105">
        <v>-100</v>
      </c>
      <c r="DS14" s="106">
        <v>0</v>
      </c>
      <c r="DT14" s="100">
        <v>1</v>
      </c>
      <c r="DU14" s="101">
        <v>0</v>
      </c>
      <c r="DV14" s="102">
        <v>1</v>
      </c>
      <c r="DW14" s="103">
        <v>-50</v>
      </c>
      <c r="DX14" s="104" t="s">
        <v>169</v>
      </c>
      <c r="DY14" s="105">
        <v>-50</v>
      </c>
      <c r="DZ14" s="106">
        <v>0</v>
      </c>
      <c r="EA14" s="100">
        <v>1</v>
      </c>
      <c r="EB14" s="101">
        <v>0</v>
      </c>
      <c r="EC14" s="102">
        <v>1</v>
      </c>
      <c r="ED14" s="103" t="s">
        <v>169</v>
      </c>
      <c r="EE14" s="104" t="s">
        <v>169</v>
      </c>
      <c r="EF14" s="105" t="s">
        <v>169</v>
      </c>
      <c r="EG14" s="106">
        <v>0</v>
      </c>
    </row>
    <row r="15" spans="1:147" ht="27.6" customHeight="1">
      <c r="A15" s="99" t="s">
        <v>60</v>
      </c>
      <c r="B15" s="100">
        <v>0</v>
      </c>
      <c r="C15" s="101">
        <v>0</v>
      </c>
      <c r="D15" s="102">
        <v>0</v>
      </c>
      <c r="E15" s="103">
        <v>-100</v>
      </c>
      <c r="F15" s="104" t="s">
        <v>169</v>
      </c>
      <c r="G15" s="105">
        <v>-100</v>
      </c>
      <c r="H15" s="106">
        <v>0</v>
      </c>
      <c r="I15" s="100">
        <v>0</v>
      </c>
      <c r="J15" s="101">
        <v>0</v>
      </c>
      <c r="K15" s="102">
        <v>0</v>
      </c>
      <c r="L15" s="103">
        <v>-100</v>
      </c>
      <c r="M15" s="104" t="s">
        <v>169</v>
      </c>
      <c r="N15" s="105">
        <v>-100</v>
      </c>
      <c r="O15" s="106">
        <v>0</v>
      </c>
      <c r="P15" s="100">
        <v>0</v>
      </c>
      <c r="Q15" s="101">
        <v>0</v>
      </c>
      <c r="R15" s="102">
        <v>0</v>
      </c>
      <c r="S15" s="103">
        <v>-100</v>
      </c>
      <c r="T15" s="104" t="s">
        <v>169</v>
      </c>
      <c r="U15" s="105">
        <v>-100</v>
      </c>
      <c r="V15" s="106">
        <v>0</v>
      </c>
      <c r="W15" s="100">
        <v>1</v>
      </c>
      <c r="X15" s="101">
        <v>0</v>
      </c>
      <c r="Y15" s="102">
        <v>1</v>
      </c>
      <c r="Z15" s="103">
        <v>-66.7</v>
      </c>
      <c r="AA15" s="104" t="s">
        <v>169</v>
      </c>
      <c r="AB15" s="105">
        <v>-75</v>
      </c>
      <c r="AC15" s="106">
        <v>0</v>
      </c>
      <c r="AD15" s="99" t="s">
        <v>60</v>
      </c>
      <c r="AE15" s="100">
        <v>0</v>
      </c>
      <c r="AF15" s="101">
        <v>0</v>
      </c>
      <c r="AG15" s="102">
        <v>0</v>
      </c>
      <c r="AH15" s="103">
        <v>-100</v>
      </c>
      <c r="AI15" s="104" t="s">
        <v>169</v>
      </c>
      <c r="AJ15" s="105">
        <v>-100</v>
      </c>
      <c r="AK15" s="106">
        <v>0</v>
      </c>
      <c r="AL15" s="106">
        <v>0</v>
      </c>
      <c r="AM15" s="100">
        <v>0</v>
      </c>
      <c r="AN15" s="101">
        <v>0</v>
      </c>
      <c r="AO15" s="102">
        <v>0</v>
      </c>
      <c r="AP15" s="103">
        <v>-100</v>
      </c>
      <c r="AQ15" s="104" t="s">
        <v>169</v>
      </c>
      <c r="AR15" s="105">
        <v>-100</v>
      </c>
      <c r="AS15" s="106">
        <v>0</v>
      </c>
      <c r="AT15" s="106">
        <v>0</v>
      </c>
      <c r="AU15" s="100">
        <v>0</v>
      </c>
      <c r="AV15" s="101">
        <v>0</v>
      </c>
      <c r="AW15" s="102">
        <v>0</v>
      </c>
      <c r="AX15" s="103">
        <v>-100</v>
      </c>
      <c r="AY15" s="104" t="s">
        <v>169</v>
      </c>
      <c r="AZ15" s="105">
        <v>-100</v>
      </c>
      <c r="BA15" s="106">
        <v>0</v>
      </c>
      <c r="BB15" s="106">
        <v>0</v>
      </c>
      <c r="BC15" s="99" t="s">
        <v>60</v>
      </c>
      <c r="BD15" s="100">
        <v>0</v>
      </c>
      <c r="BE15" s="101">
        <v>0</v>
      </c>
      <c r="BF15" s="102">
        <v>0</v>
      </c>
      <c r="BG15" s="103">
        <v>-100</v>
      </c>
      <c r="BH15" s="104" t="s">
        <v>169</v>
      </c>
      <c r="BI15" s="105">
        <v>-100</v>
      </c>
      <c r="BJ15" s="106">
        <v>0</v>
      </c>
      <c r="BK15" s="106">
        <v>0</v>
      </c>
      <c r="BL15" s="100">
        <v>0</v>
      </c>
      <c r="BM15" s="101">
        <v>0</v>
      </c>
      <c r="BN15" s="102">
        <v>0</v>
      </c>
      <c r="BO15" s="103" t="s">
        <v>169</v>
      </c>
      <c r="BP15" s="104" t="s">
        <v>169</v>
      </c>
      <c r="BQ15" s="105" t="s">
        <v>169</v>
      </c>
      <c r="BR15" s="106">
        <v>0</v>
      </c>
      <c r="BS15" s="106">
        <v>0</v>
      </c>
      <c r="BT15" s="100">
        <v>0</v>
      </c>
      <c r="BU15" s="101">
        <v>0</v>
      </c>
      <c r="BV15" s="102">
        <v>0</v>
      </c>
      <c r="BW15" s="103" t="s">
        <v>169</v>
      </c>
      <c r="BX15" s="104" t="s">
        <v>169</v>
      </c>
      <c r="BY15" s="105" t="s">
        <v>169</v>
      </c>
      <c r="BZ15" s="106">
        <v>0</v>
      </c>
      <c r="CA15" s="106">
        <v>0</v>
      </c>
      <c r="CB15" s="99" t="s">
        <v>60</v>
      </c>
      <c r="CC15" s="100">
        <v>0</v>
      </c>
      <c r="CD15" s="101">
        <v>0</v>
      </c>
      <c r="CE15" s="102">
        <v>0</v>
      </c>
      <c r="CF15" s="103" t="s">
        <v>169</v>
      </c>
      <c r="CG15" s="104" t="s">
        <v>169</v>
      </c>
      <c r="CH15" s="105" t="s">
        <v>169</v>
      </c>
      <c r="CI15" s="106">
        <v>0</v>
      </c>
      <c r="CJ15" s="100">
        <v>0</v>
      </c>
      <c r="CK15" s="101">
        <v>0</v>
      </c>
      <c r="CL15" s="102">
        <v>0</v>
      </c>
      <c r="CM15" s="103" t="s">
        <v>169</v>
      </c>
      <c r="CN15" s="104" t="s">
        <v>169</v>
      </c>
      <c r="CO15" s="105" t="s">
        <v>169</v>
      </c>
      <c r="CP15" s="106">
        <v>0</v>
      </c>
      <c r="CQ15" s="100">
        <v>0</v>
      </c>
      <c r="CR15" s="101">
        <v>0</v>
      </c>
      <c r="CS15" s="102">
        <v>0</v>
      </c>
      <c r="CT15" s="103" t="s">
        <v>169</v>
      </c>
      <c r="CU15" s="104" t="s">
        <v>169</v>
      </c>
      <c r="CV15" s="105" t="s">
        <v>169</v>
      </c>
      <c r="CW15" s="106">
        <v>0</v>
      </c>
      <c r="CX15" s="100">
        <v>0</v>
      </c>
      <c r="CY15" s="101">
        <v>0</v>
      </c>
      <c r="CZ15" s="102">
        <v>0</v>
      </c>
      <c r="DA15" s="103" t="s">
        <v>169</v>
      </c>
      <c r="DB15" s="104" t="s">
        <v>169</v>
      </c>
      <c r="DC15" s="105" t="s">
        <v>169</v>
      </c>
      <c r="DD15" s="106">
        <v>0</v>
      </c>
      <c r="DE15" s="99" t="s">
        <v>60</v>
      </c>
      <c r="DF15" s="100">
        <v>0</v>
      </c>
      <c r="DG15" s="101">
        <v>0</v>
      </c>
      <c r="DH15" s="102">
        <v>0</v>
      </c>
      <c r="DI15" s="103" t="s">
        <v>169</v>
      </c>
      <c r="DJ15" s="104" t="s">
        <v>169</v>
      </c>
      <c r="DK15" s="105" t="s">
        <v>169</v>
      </c>
      <c r="DL15" s="106">
        <v>0</v>
      </c>
      <c r="DM15" s="100">
        <v>0</v>
      </c>
      <c r="DN15" s="101">
        <v>0</v>
      </c>
      <c r="DO15" s="102">
        <v>0</v>
      </c>
      <c r="DP15" s="103" t="s">
        <v>169</v>
      </c>
      <c r="DQ15" s="104" t="s">
        <v>169</v>
      </c>
      <c r="DR15" s="105" t="s">
        <v>169</v>
      </c>
      <c r="DS15" s="106">
        <v>0</v>
      </c>
      <c r="DT15" s="100">
        <v>0</v>
      </c>
      <c r="DU15" s="101">
        <v>0</v>
      </c>
      <c r="DV15" s="102">
        <v>0</v>
      </c>
      <c r="DW15" s="103" t="s">
        <v>169</v>
      </c>
      <c r="DX15" s="104" t="s">
        <v>169</v>
      </c>
      <c r="DY15" s="105" t="s">
        <v>169</v>
      </c>
      <c r="DZ15" s="106">
        <v>0</v>
      </c>
      <c r="EA15" s="100">
        <v>0</v>
      </c>
      <c r="EB15" s="101">
        <v>0</v>
      </c>
      <c r="EC15" s="102">
        <v>0</v>
      </c>
      <c r="ED15" s="103" t="s">
        <v>169</v>
      </c>
      <c r="EE15" s="104" t="s">
        <v>169</v>
      </c>
      <c r="EF15" s="105" t="s">
        <v>169</v>
      </c>
      <c r="EG15" s="106">
        <v>0</v>
      </c>
    </row>
    <row r="16" spans="1:147" ht="22.15" customHeight="1">
      <c r="A16" s="99" t="s">
        <v>61</v>
      </c>
      <c r="B16" s="100">
        <v>1</v>
      </c>
      <c r="C16" s="101">
        <v>0</v>
      </c>
      <c r="D16" s="102">
        <v>1</v>
      </c>
      <c r="E16" s="103" t="s">
        <v>169</v>
      </c>
      <c r="F16" s="104" t="s">
        <v>169</v>
      </c>
      <c r="G16" s="105">
        <v>-50</v>
      </c>
      <c r="H16" s="106">
        <v>0</v>
      </c>
      <c r="I16" s="100">
        <v>0</v>
      </c>
      <c r="J16" s="101">
        <v>0</v>
      </c>
      <c r="K16" s="102">
        <v>0</v>
      </c>
      <c r="L16" s="103">
        <v>-100</v>
      </c>
      <c r="M16" s="104" t="s">
        <v>169</v>
      </c>
      <c r="N16" s="105">
        <v>-100</v>
      </c>
      <c r="O16" s="106">
        <v>0</v>
      </c>
      <c r="P16" s="100">
        <v>1</v>
      </c>
      <c r="Q16" s="101">
        <v>0</v>
      </c>
      <c r="R16" s="102">
        <v>1</v>
      </c>
      <c r="S16" s="103" t="s">
        <v>169</v>
      </c>
      <c r="T16" s="104" t="s">
        <v>169</v>
      </c>
      <c r="U16" s="105">
        <v>-50</v>
      </c>
      <c r="V16" s="106">
        <v>0</v>
      </c>
      <c r="W16" s="100">
        <v>1</v>
      </c>
      <c r="X16" s="101">
        <v>0</v>
      </c>
      <c r="Y16" s="102">
        <v>1</v>
      </c>
      <c r="Z16" s="103" t="s">
        <v>169</v>
      </c>
      <c r="AA16" s="104" t="s">
        <v>169</v>
      </c>
      <c r="AB16" s="105">
        <v>-50</v>
      </c>
      <c r="AC16" s="106">
        <v>0</v>
      </c>
      <c r="AD16" s="99" t="s">
        <v>61</v>
      </c>
      <c r="AE16" s="100">
        <v>1</v>
      </c>
      <c r="AF16" s="101">
        <v>0</v>
      </c>
      <c r="AG16" s="102">
        <v>1</v>
      </c>
      <c r="AH16" s="103" t="s">
        <v>169</v>
      </c>
      <c r="AI16" s="104" t="s">
        <v>169</v>
      </c>
      <c r="AJ16" s="105" t="s">
        <v>169</v>
      </c>
      <c r="AK16" s="106">
        <v>0</v>
      </c>
      <c r="AL16" s="106">
        <v>100</v>
      </c>
      <c r="AM16" s="100">
        <v>1</v>
      </c>
      <c r="AN16" s="101">
        <v>0</v>
      </c>
      <c r="AO16" s="102">
        <v>1</v>
      </c>
      <c r="AP16" s="103">
        <v>0</v>
      </c>
      <c r="AQ16" s="104" t="s">
        <v>169</v>
      </c>
      <c r="AR16" s="105">
        <v>0</v>
      </c>
      <c r="AS16" s="106">
        <v>0</v>
      </c>
      <c r="AT16" s="106">
        <v>100</v>
      </c>
      <c r="AU16" s="100">
        <v>1</v>
      </c>
      <c r="AV16" s="101">
        <v>0</v>
      </c>
      <c r="AW16" s="102">
        <v>1</v>
      </c>
      <c r="AX16" s="103" t="s">
        <v>169</v>
      </c>
      <c r="AY16" s="104" t="s">
        <v>169</v>
      </c>
      <c r="AZ16" s="105">
        <v>-50</v>
      </c>
      <c r="BA16" s="106">
        <v>0</v>
      </c>
      <c r="BB16" s="106">
        <v>25</v>
      </c>
      <c r="BC16" s="99" t="s">
        <v>61</v>
      </c>
      <c r="BD16" s="100">
        <v>0</v>
      </c>
      <c r="BE16" s="101">
        <v>0</v>
      </c>
      <c r="BF16" s="102">
        <v>0</v>
      </c>
      <c r="BG16" s="103" t="s">
        <v>169</v>
      </c>
      <c r="BH16" s="104" t="s">
        <v>169</v>
      </c>
      <c r="BI16" s="105" t="s">
        <v>169</v>
      </c>
      <c r="BJ16" s="106">
        <v>0</v>
      </c>
      <c r="BK16" s="106">
        <v>0</v>
      </c>
      <c r="BL16" s="100">
        <v>0</v>
      </c>
      <c r="BM16" s="101">
        <v>0</v>
      </c>
      <c r="BN16" s="102">
        <v>0</v>
      </c>
      <c r="BO16" s="103" t="s">
        <v>169</v>
      </c>
      <c r="BP16" s="104" t="s">
        <v>169</v>
      </c>
      <c r="BQ16" s="105" t="s">
        <v>169</v>
      </c>
      <c r="BR16" s="106">
        <v>0</v>
      </c>
      <c r="BS16" s="106">
        <v>0</v>
      </c>
      <c r="BT16" s="100">
        <v>0</v>
      </c>
      <c r="BU16" s="101">
        <v>0</v>
      </c>
      <c r="BV16" s="102">
        <v>0</v>
      </c>
      <c r="BW16" s="103" t="s">
        <v>169</v>
      </c>
      <c r="BX16" s="104" t="s">
        <v>169</v>
      </c>
      <c r="BY16" s="105" t="s">
        <v>169</v>
      </c>
      <c r="BZ16" s="106">
        <v>0</v>
      </c>
      <c r="CA16" s="106">
        <v>0</v>
      </c>
      <c r="CB16" s="99" t="s">
        <v>61</v>
      </c>
      <c r="CC16" s="100">
        <v>0</v>
      </c>
      <c r="CD16" s="101">
        <v>0</v>
      </c>
      <c r="CE16" s="102">
        <v>0</v>
      </c>
      <c r="CF16" s="103">
        <v>-100</v>
      </c>
      <c r="CG16" s="104" t="s">
        <v>169</v>
      </c>
      <c r="CH16" s="105">
        <v>-100</v>
      </c>
      <c r="CI16" s="106">
        <v>0</v>
      </c>
      <c r="CJ16" s="100">
        <v>0</v>
      </c>
      <c r="CK16" s="101">
        <v>0</v>
      </c>
      <c r="CL16" s="102">
        <v>0</v>
      </c>
      <c r="CM16" s="103">
        <v>-100</v>
      </c>
      <c r="CN16" s="104" t="s">
        <v>169</v>
      </c>
      <c r="CO16" s="105">
        <v>-100</v>
      </c>
      <c r="CP16" s="106">
        <v>0</v>
      </c>
      <c r="CQ16" s="100">
        <v>0</v>
      </c>
      <c r="CR16" s="101">
        <v>0</v>
      </c>
      <c r="CS16" s="102">
        <v>0</v>
      </c>
      <c r="CT16" s="103">
        <v>-100</v>
      </c>
      <c r="CU16" s="104" t="s">
        <v>169</v>
      </c>
      <c r="CV16" s="105">
        <v>-100</v>
      </c>
      <c r="CW16" s="106">
        <v>0</v>
      </c>
      <c r="CX16" s="100">
        <v>0</v>
      </c>
      <c r="CY16" s="101">
        <v>0</v>
      </c>
      <c r="CZ16" s="102">
        <v>0</v>
      </c>
      <c r="DA16" s="103">
        <v>-100</v>
      </c>
      <c r="DB16" s="104" t="s">
        <v>169</v>
      </c>
      <c r="DC16" s="105">
        <v>-100</v>
      </c>
      <c r="DD16" s="106">
        <v>0</v>
      </c>
      <c r="DE16" s="99" t="s">
        <v>61</v>
      </c>
      <c r="DF16" s="100">
        <v>0</v>
      </c>
      <c r="DG16" s="101">
        <v>0</v>
      </c>
      <c r="DH16" s="102">
        <v>0</v>
      </c>
      <c r="DI16" s="103" t="s">
        <v>169</v>
      </c>
      <c r="DJ16" s="104" t="s">
        <v>169</v>
      </c>
      <c r="DK16" s="105" t="s">
        <v>169</v>
      </c>
      <c r="DL16" s="106">
        <v>0</v>
      </c>
      <c r="DM16" s="100">
        <v>0</v>
      </c>
      <c r="DN16" s="101">
        <v>0</v>
      </c>
      <c r="DO16" s="102">
        <v>0</v>
      </c>
      <c r="DP16" s="103" t="s">
        <v>169</v>
      </c>
      <c r="DQ16" s="104" t="s">
        <v>169</v>
      </c>
      <c r="DR16" s="105" t="s">
        <v>169</v>
      </c>
      <c r="DS16" s="106">
        <v>0</v>
      </c>
      <c r="DT16" s="100">
        <v>0</v>
      </c>
      <c r="DU16" s="101">
        <v>0</v>
      </c>
      <c r="DV16" s="102">
        <v>0</v>
      </c>
      <c r="DW16" s="103" t="s">
        <v>169</v>
      </c>
      <c r="DX16" s="104" t="s">
        <v>169</v>
      </c>
      <c r="DY16" s="105" t="s">
        <v>169</v>
      </c>
      <c r="DZ16" s="106">
        <v>0</v>
      </c>
      <c r="EA16" s="100">
        <v>0</v>
      </c>
      <c r="EB16" s="101">
        <v>0</v>
      </c>
      <c r="EC16" s="102">
        <v>0</v>
      </c>
      <c r="ED16" s="103" t="s">
        <v>169</v>
      </c>
      <c r="EE16" s="104" t="s">
        <v>169</v>
      </c>
      <c r="EF16" s="105" t="s">
        <v>169</v>
      </c>
      <c r="EG16" s="106">
        <v>0</v>
      </c>
    </row>
    <row r="17" spans="1:137" ht="22.15" customHeight="1">
      <c r="A17" s="99" t="s">
        <v>62</v>
      </c>
      <c r="B17" s="100">
        <v>14</v>
      </c>
      <c r="C17" s="101">
        <v>2</v>
      </c>
      <c r="D17" s="102">
        <v>17</v>
      </c>
      <c r="E17" s="103">
        <v>180</v>
      </c>
      <c r="F17" s="104">
        <v>0</v>
      </c>
      <c r="G17" s="105">
        <v>240</v>
      </c>
      <c r="H17" s="106">
        <v>10.5</v>
      </c>
      <c r="I17" s="100">
        <v>3</v>
      </c>
      <c r="J17" s="101">
        <v>1</v>
      </c>
      <c r="K17" s="102">
        <v>2</v>
      </c>
      <c r="L17" s="103" t="s">
        <v>169</v>
      </c>
      <c r="M17" s="104">
        <v>0</v>
      </c>
      <c r="N17" s="105">
        <v>-33.299999999999997</v>
      </c>
      <c r="O17" s="106">
        <v>33.299999999999997</v>
      </c>
      <c r="P17" s="100">
        <v>12</v>
      </c>
      <c r="Q17" s="101">
        <v>2</v>
      </c>
      <c r="R17" s="102">
        <v>15</v>
      </c>
      <c r="S17" s="103">
        <v>300</v>
      </c>
      <c r="T17" s="104">
        <v>0</v>
      </c>
      <c r="U17" s="105">
        <v>400</v>
      </c>
      <c r="V17" s="106">
        <v>11.8</v>
      </c>
      <c r="W17" s="100">
        <v>19</v>
      </c>
      <c r="X17" s="101">
        <v>2</v>
      </c>
      <c r="Y17" s="102">
        <v>22</v>
      </c>
      <c r="Z17" s="103">
        <v>280</v>
      </c>
      <c r="AA17" s="104">
        <v>0</v>
      </c>
      <c r="AB17" s="105">
        <v>340</v>
      </c>
      <c r="AC17" s="106">
        <v>8.3000000000000007</v>
      </c>
      <c r="AD17" s="99" t="s">
        <v>62</v>
      </c>
      <c r="AE17" s="100">
        <v>8</v>
      </c>
      <c r="AF17" s="101">
        <v>1</v>
      </c>
      <c r="AG17" s="102">
        <v>12</v>
      </c>
      <c r="AH17" s="103">
        <v>300</v>
      </c>
      <c r="AI17" s="104">
        <v>0</v>
      </c>
      <c r="AJ17" s="105">
        <v>500</v>
      </c>
      <c r="AK17" s="106">
        <v>7.7</v>
      </c>
      <c r="AL17" s="106">
        <v>57.1</v>
      </c>
      <c r="AM17" s="100">
        <v>8</v>
      </c>
      <c r="AN17" s="101">
        <v>0</v>
      </c>
      <c r="AO17" s="102">
        <v>8</v>
      </c>
      <c r="AP17" s="103">
        <v>300</v>
      </c>
      <c r="AQ17" s="104" t="s">
        <v>169</v>
      </c>
      <c r="AR17" s="105">
        <v>300</v>
      </c>
      <c r="AS17" s="106">
        <v>0</v>
      </c>
      <c r="AT17" s="106">
        <v>100</v>
      </c>
      <c r="AU17" s="100">
        <v>14</v>
      </c>
      <c r="AV17" s="101">
        <v>2</v>
      </c>
      <c r="AW17" s="102">
        <v>17</v>
      </c>
      <c r="AX17" s="103">
        <v>180</v>
      </c>
      <c r="AY17" s="104">
        <v>0</v>
      </c>
      <c r="AZ17" s="105">
        <v>240</v>
      </c>
      <c r="BA17" s="106">
        <v>10.5</v>
      </c>
      <c r="BB17" s="106">
        <v>13.2</v>
      </c>
      <c r="BC17" s="99" t="s">
        <v>62</v>
      </c>
      <c r="BD17" s="100">
        <v>3</v>
      </c>
      <c r="BE17" s="101">
        <v>0</v>
      </c>
      <c r="BF17" s="102">
        <v>3</v>
      </c>
      <c r="BG17" s="103">
        <v>50</v>
      </c>
      <c r="BH17" s="104" t="s">
        <v>169</v>
      </c>
      <c r="BI17" s="105">
        <v>50</v>
      </c>
      <c r="BJ17" s="106">
        <v>0</v>
      </c>
      <c r="BK17" s="106">
        <v>21.4</v>
      </c>
      <c r="BL17" s="100">
        <v>2</v>
      </c>
      <c r="BM17" s="101">
        <v>0</v>
      </c>
      <c r="BN17" s="102">
        <v>2</v>
      </c>
      <c r="BO17" s="103" t="s">
        <v>169</v>
      </c>
      <c r="BP17" s="104" t="s">
        <v>169</v>
      </c>
      <c r="BQ17" s="105" t="s">
        <v>169</v>
      </c>
      <c r="BR17" s="106">
        <v>0</v>
      </c>
      <c r="BS17" s="106">
        <v>66.7</v>
      </c>
      <c r="BT17" s="100">
        <v>1</v>
      </c>
      <c r="BU17" s="101">
        <v>0</v>
      </c>
      <c r="BV17" s="102">
        <v>1</v>
      </c>
      <c r="BW17" s="103">
        <v>0</v>
      </c>
      <c r="BX17" s="104" t="s">
        <v>169</v>
      </c>
      <c r="BY17" s="105">
        <v>0</v>
      </c>
      <c r="BZ17" s="106">
        <v>0</v>
      </c>
      <c r="CA17" s="106">
        <v>33.299999999999997</v>
      </c>
      <c r="CB17" s="99" t="s">
        <v>62</v>
      </c>
      <c r="CC17" s="100">
        <v>0</v>
      </c>
      <c r="CD17" s="101">
        <v>0</v>
      </c>
      <c r="CE17" s="102">
        <v>0</v>
      </c>
      <c r="CF17" s="103" t="s">
        <v>169</v>
      </c>
      <c r="CG17" s="104" t="s">
        <v>169</v>
      </c>
      <c r="CH17" s="105" t="s">
        <v>169</v>
      </c>
      <c r="CI17" s="106">
        <v>0</v>
      </c>
      <c r="CJ17" s="100">
        <v>0</v>
      </c>
      <c r="CK17" s="101">
        <v>0</v>
      </c>
      <c r="CL17" s="102">
        <v>0</v>
      </c>
      <c r="CM17" s="103" t="s">
        <v>169</v>
      </c>
      <c r="CN17" s="104" t="s">
        <v>169</v>
      </c>
      <c r="CO17" s="105" t="s">
        <v>169</v>
      </c>
      <c r="CP17" s="106">
        <v>0</v>
      </c>
      <c r="CQ17" s="100">
        <v>0</v>
      </c>
      <c r="CR17" s="101">
        <v>0</v>
      </c>
      <c r="CS17" s="102">
        <v>0</v>
      </c>
      <c r="CT17" s="103" t="s">
        <v>169</v>
      </c>
      <c r="CU17" s="104" t="s">
        <v>169</v>
      </c>
      <c r="CV17" s="105" t="s">
        <v>169</v>
      </c>
      <c r="CW17" s="106">
        <v>0</v>
      </c>
      <c r="CX17" s="100">
        <v>0</v>
      </c>
      <c r="CY17" s="101">
        <v>0</v>
      </c>
      <c r="CZ17" s="102">
        <v>0</v>
      </c>
      <c r="DA17" s="103" t="s">
        <v>169</v>
      </c>
      <c r="DB17" s="104" t="s">
        <v>169</v>
      </c>
      <c r="DC17" s="105" t="s">
        <v>169</v>
      </c>
      <c r="DD17" s="106">
        <v>0</v>
      </c>
      <c r="DE17" s="99" t="s">
        <v>62</v>
      </c>
      <c r="DF17" s="100">
        <v>0</v>
      </c>
      <c r="DG17" s="101">
        <v>0</v>
      </c>
      <c r="DH17" s="102">
        <v>0</v>
      </c>
      <c r="DI17" s="103" t="s">
        <v>169</v>
      </c>
      <c r="DJ17" s="104" t="s">
        <v>169</v>
      </c>
      <c r="DK17" s="105" t="s">
        <v>169</v>
      </c>
      <c r="DL17" s="106">
        <v>0</v>
      </c>
      <c r="DM17" s="100">
        <v>0</v>
      </c>
      <c r="DN17" s="101">
        <v>0</v>
      </c>
      <c r="DO17" s="102">
        <v>0</v>
      </c>
      <c r="DP17" s="103" t="s">
        <v>169</v>
      </c>
      <c r="DQ17" s="104" t="s">
        <v>169</v>
      </c>
      <c r="DR17" s="105" t="s">
        <v>169</v>
      </c>
      <c r="DS17" s="106">
        <v>0</v>
      </c>
      <c r="DT17" s="100">
        <v>3</v>
      </c>
      <c r="DU17" s="101">
        <v>1</v>
      </c>
      <c r="DV17" s="102">
        <v>2</v>
      </c>
      <c r="DW17" s="103">
        <v>200</v>
      </c>
      <c r="DX17" s="104">
        <v>0</v>
      </c>
      <c r="DY17" s="105">
        <v>100</v>
      </c>
      <c r="DZ17" s="106">
        <v>33.299999999999997</v>
      </c>
      <c r="EA17" s="100">
        <v>1</v>
      </c>
      <c r="EB17" s="101">
        <v>1</v>
      </c>
      <c r="EC17" s="102">
        <v>0</v>
      </c>
      <c r="ED17" s="103" t="s">
        <v>169</v>
      </c>
      <c r="EE17" s="104">
        <v>0</v>
      </c>
      <c r="EF17" s="105">
        <v>-100</v>
      </c>
      <c r="EG17" s="106">
        <v>100</v>
      </c>
    </row>
    <row r="18" spans="1:137" ht="22.15" customHeight="1">
      <c r="A18" s="99" t="s">
        <v>63</v>
      </c>
      <c r="B18" s="100">
        <v>0</v>
      </c>
      <c r="C18" s="101">
        <v>0</v>
      </c>
      <c r="D18" s="102">
        <v>0</v>
      </c>
      <c r="E18" s="103" t="s">
        <v>169</v>
      </c>
      <c r="F18" s="104" t="s">
        <v>169</v>
      </c>
      <c r="G18" s="105" t="s">
        <v>169</v>
      </c>
      <c r="H18" s="106">
        <v>0</v>
      </c>
      <c r="I18" s="100">
        <v>0</v>
      </c>
      <c r="J18" s="101">
        <v>0</v>
      </c>
      <c r="K18" s="102">
        <v>0</v>
      </c>
      <c r="L18" s="103" t="s">
        <v>169</v>
      </c>
      <c r="M18" s="104" t="s">
        <v>169</v>
      </c>
      <c r="N18" s="105" t="s">
        <v>169</v>
      </c>
      <c r="O18" s="106">
        <v>0</v>
      </c>
      <c r="P18" s="100">
        <v>0</v>
      </c>
      <c r="Q18" s="101">
        <v>0</v>
      </c>
      <c r="R18" s="102">
        <v>0</v>
      </c>
      <c r="S18" s="103" t="s">
        <v>169</v>
      </c>
      <c r="T18" s="104" t="s">
        <v>169</v>
      </c>
      <c r="U18" s="105" t="s">
        <v>169</v>
      </c>
      <c r="V18" s="106">
        <v>0</v>
      </c>
      <c r="W18" s="100">
        <v>1</v>
      </c>
      <c r="X18" s="101">
        <v>0</v>
      </c>
      <c r="Y18" s="102">
        <v>1</v>
      </c>
      <c r="Z18" s="103" t="s">
        <v>169</v>
      </c>
      <c r="AA18" s="104" t="s">
        <v>169</v>
      </c>
      <c r="AB18" s="105" t="s">
        <v>169</v>
      </c>
      <c r="AC18" s="106">
        <v>0</v>
      </c>
      <c r="AD18" s="99" t="s">
        <v>63</v>
      </c>
      <c r="AE18" s="100">
        <v>0</v>
      </c>
      <c r="AF18" s="101">
        <v>0</v>
      </c>
      <c r="AG18" s="102">
        <v>0</v>
      </c>
      <c r="AH18" s="103" t="s">
        <v>169</v>
      </c>
      <c r="AI18" s="104" t="s">
        <v>169</v>
      </c>
      <c r="AJ18" s="105" t="s">
        <v>169</v>
      </c>
      <c r="AK18" s="106">
        <v>0</v>
      </c>
      <c r="AL18" s="106">
        <v>0</v>
      </c>
      <c r="AM18" s="100">
        <v>0</v>
      </c>
      <c r="AN18" s="101">
        <v>0</v>
      </c>
      <c r="AO18" s="102">
        <v>0</v>
      </c>
      <c r="AP18" s="103" t="s">
        <v>169</v>
      </c>
      <c r="AQ18" s="104" t="s">
        <v>169</v>
      </c>
      <c r="AR18" s="105" t="s">
        <v>169</v>
      </c>
      <c r="AS18" s="106">
        <v>0</v>
      </c>
      <c r="AT18" s="106">
        <v>0</v>
      </c>
      <c r="AU18" s="100">
        <v>0</v>
      </c>
      <c r="AV18" s="101">
        <v>0</v>
      </c>
      <c r="AW18" s="102">
        <v>0</v>
      </c>
      <c r="AX18" s="103" t="s">
        <v>169</v>
      </c>
      <c r="AY18" s="104" t="s">
        <v>169</v>
      </c>
      <c r="AZ18" s="105" t="s">
        <v>169</v>
      </c>
      <c r="BA18" s="106">
        <v>0</v>
      </c>
      <c r="BB18" s="106">
        <v>0</v>
      </c>
      <c r="BC18" s="99" t="s">
        <v>63</v>
      </c>
      <c r="BD18" s="100">
        <v>0</v>
      </c>
      <c r="BE18" s="101">
        <v>0</v>
      </c>
      <c r="BF18" s="102">
        <v>0</v>
      </c>
      <c r="BG18" s="103" t="s">
        <v>169</v>
      </c>
      <c r="BH18" s="104" t="s">
        <v>169</v>
      </c>
      <c r="BI18" s="105" t="s">
        <v>169</v>
      </c>
      <c r="BJ18" s="106">
        <v>0</v>
      </c>
      <c r="BK18" s="106">
        <v>0</v>
      </c>
      <c r="BL18" s="100">
        <v>0</v>
      </c>
      <c r="BM18" s="101">
        <v>0</v>
      </c>
      <c r="BN18" s="102">
        <v>0</v>
      </c>
      <c r="BO18" s="103" t="s">
        <v>169</v>
      </c>
      <c r="BP18" s="104" t="s">
        <v>169</v>
      </c>
      <c r="BQ18" s="105" t="s">
        <v>169</v>
      </c>
      <c r="BR18" s="106">
        <v>0</v>
      </c>
      <c r="BS18" s="106">
        <v>0</v>
      </c>
      <c r="BT18" s="100">
        <v>0</v>
      </c>
      <c r="BU18" s="101">
        <v>0</v>
      </c>
      <c r="BV18" s="102">
        <v>0</v>
      </c>
      <c r="BW18" s="103" t="s">
        <v>169</v>
      </c>
      <c r="BX18" s="104" t="s">
        <v>169</v>
      </c>
      <c r="BY18" s="105" t="s">
        <v>169</v>
      </c>
      <c r="BZ18" s="106">
        <v>0</v>
      </c>
      <c r="CA18" s="106">
        <v>0</v>
      </c>
      <c r="CB18" s="99" t="s">
        <v>63</v>
      </c>
      <c r="CC18" s="100">
        <v>0</v>
      </c>
      <c r="CD18" s="101">
        <v>0</v>
      </c>
      <c r="CE18" s="102">
        <v>0</v>
      </c>
      <c r="CF18" s="103" t="s">
        <v>169</v>
      </c>
      <c r="CG18" s="104" t="s">
        <v>169</v>
      </c>
      <c r="CH18" s="105" t="s">
        <v>169</v>
      </c>
      <c r="CI18" s="106">
        <v>0</v>
      </c>
      <c r="CJ18" s="100">
        <v>0</v>
      </c>
      <c r="CK18" s="101">
        <v>0</v>
      </c>
      <c r="CL18" s="102">
        <v>0</v>
      </c>
      <c r="CM18" s="103" t="s">
        <v>169</v>
      </c>
      <c r="CN18" s="104" t="s">
        <v>169</v>
      </c>
      <c r="CO18" s="105" t="s">
        <v>169</v>
      </c>
      <c r="CP18" s="106">
        <v>0</v>
      </c>
      <c r="CQ18" s="100">
        <v>0</v>
      </c>
      <c r="CR18" s="101">
        <v>0</v>
      </c>
      <c r="CS18" s="102">
        <v>0</v>
      </c>
      <c r="CT18" s="103" t="s">
        <v>169</v>
      </c>
      <c r="CU18" s="104" t="s">
        <v>169</v>
      </c>
      <c r="CV18" s="105" t="s">
        <v>169</v>
      </c>
      <c r="CW18" s="106">
        <v>0</v>
      </c>
      <c r="CX18" s="100">
        <v>0</v>
      </c>
      <c r="CY18" s="101">
        <v>0</v>
      </c>
      <c r="CZ18" s="102">
        <v>0</v>
      </c>
      <c r="DA18" s="103" t="s">
        <v>169</v>
      </c>
      <c r="DB18" s="104" t="s">
        <v>169</v>
      </c>
      <c r="DC18" s="105" t="s">
        <v>169</v>
      </c>
      <c r="DD18" s="106">
        <v>0</v>
      </c>
      <c r="DE18" s="99" t="s">
        <v>63</v>
      </c>
      <c r="DF18" s="100">
        <v>0</v>
      </c>
      <c r="DG18" s="101">
        <v>0</v>
      </c>
      <c r="DH18" s="102">
        <v>0</v>
      </c>
      <c r="DI18" s="103" t="s">
        <v>169</v>
      </c>
      <c r="DJ18" s="104" t="s">
        <v>169</v>
      </c>
      <c r="DK18" s="105" t="s">
        <v>169</v>
      </c>
      <c r="DL18" s="106">
        <v>0</v>
      </c>
      <c r="DM18" s="100">
        <v>0</v>
      </c>
      <c r="DN18" s="101">
        <v>0</v>
      </c>
      <c r="DO18" s="102">
        <v>0</v>
      </c>
      <c r="DP18" s="103" t="s">
        <v>169</v>
      </c>
      <c r="DQ18" s="104" t="s">
        <v>169</v>
      </c>
      <c r="DR18" s="105" t="s">
        <v>169</v>
      </c>
      <c r="DS18" s="106">
        <v>0</v>
      </c>
      <c r="DT18" s="100">
        <v>0</v>
      </c>
      <c r="DU18" s="101">
        <v>0</v>
      </c>
      <c r="DV18" s="102">
        <v>0</v>
      </c>
      <c r="DW18" s="103" t="s">
        <v>169</v>
      </c>
      <c r="DX18" s="104" t="s">
        <v>169</v>
      </c>
      <c r="DY18" s="105" t="s">
        <v>169</v>
      </c>
      <c r="DZ18" s="106">
        <v>0</v>
      </c>
      <c r="EA18" s="100">
        <v>0</v>
      </c>
      <c r="EB18" s="101">
        <v>0</v>
      </c>
      <c r="EC18" s="102">
        <v>0</v>
      </c>
      <c r="ED18" s="103" t="s">
        <v>169</v>
      </c>
      <c r="EE18" s="104" t="s">
        <v>169</v>
      </c>
      <c r="EF18" s="105" t="s">
        <v>169</v>
      </c>
      <c r="EG18" s="106">
        <v>0</v>
      </c>
    </row>
    <row r="19" spans="1:137" ht="22.15" customHeight="1">
      <c r="A19" s="99" t="s">
        <v>64</v>
      </c>
      <c r="B19" s="100">
        <v>11</v>
      </c>
      <c r="C19" s="101">
        <v>0</v>
      </c>
      <c r="D19" s="102">
        <v>14</v>
      </c>
      <c r="E19" s="103">
        <v>-50</v>
      </c>
      <c r="F19" s="104" t="s">
        <v>169</v>
      </c>
      <c r="G19" s="105">
        <v>-39.1</v>
      </c>
      <c r="H19" s="106">
        <v>0</v>
      </c>
      <c r="I19" s="100">
        <v>2</v>
      </c>
      <c r="J19" s="101">
        <v>0</v>
      </c>
      <c r="K19" s="102">
        <v>2</v>
      </c>
      <c r="L19" s="103">
        <v>-80</v>
      </c>
      <c r="M19" s="104" t="s">
        <v>169</v>
      </c>
      <c r="N19" s="105">
        <v>-80</v>
      </c>
      <c r="O19" s="106">
        <v>0</v>
      </c>
      <c r="P19" s="100">
        <v>10</v>
      </c>
      <c r="Q19" s="101">
        <v>0</v>
      </c>
      <c r="R19" s="102">
        <v>13</v>
      </c>
      <c r="S19" s="103">
        <v>-33.299999999999997</v>
      </c>
      <c r="T19" s="104" t="s">
        <v>169</v>
      </c>
      <c r="U19" s="105">
        <v>-18.8</v>
      </c>
      <c r="V19" s="106">
        <v>0</v>
      </c>
      <c r="W19" s="100">
        <v>17</v>
      </c>
      <c r="X19" s="101">
        <v>0</v>
      </c>
      <c r="Y19" s="102">
        <v>21</v>
      </c>
      <c r="Z19" s="103">
        <v>-37</v>
      </c>
      <c r="AA19" s="104" t="s">
        <v>169</v>
      </c>
      <c r="AB19" s="105">
        <v>-27.6</v>
      </c>
      <c r="AC19" s="106">
        <v>0</v>
      </c>
      <c r="AD19" s="99" t="s">
        <v>64</v>
      </c>
      <c r="AE19" s="100">
        <v>6</v>
      </c>
      <c r="AF19" s="101">
        <v>0</v>
      </c>
      <c r="AG19" s="102">
        <v>8</v>
      </c>
      <c r="AH19" s="103">
        <v>-25</v>
      </c>
      <c r="AI19" s="104" t="s">
        <v>169</v>
      </c>
      <c r="AJ19" s="105" t="s">
        <v>169</v>
      </c>
      <c r="AK19" s="106">
        <v>0</v>
      </c>
      <c r="AL19" s="106">
        <v>54.5</v>
      </c>
      <c r="AM19" s="100">
        <v>5</v>
      </c>
      <c r="AN19" s="101">
        <v>0</v>
      </c>
      <c r="AO19" s="102">
        <v>7</v>
      </c>
      <c r="AP19" s="103">
        <v>-16.7</v>
      </c>
      <c r="AQ19" s="104" t="s">
        <v>169</v>
      </c>
      <c r="AR19" s="105">
        <v>16.7</v>
      </c>
      <c r="AS19" s="106">
        <v>0</v>
      </c>
      <c r="AT19" s="106">
        <v>83.3</v>
      </c>
      <c r="AU19" s="100">
        <v>11</v>
      </c>
      <c r="AV19" s="101">
        <v>0</v>
      </c>
      <c r="AW19" s="102">
        <v>14</v>
      </c>
      <c r="AX19" s="103">
        <v>-50</v>
      </c>
      <c r="AY19" s="104" t="s">
        <v>169</v>
      </c>
      <c r="AZ19" s="105">
        <v>-39.1</v>
      </c>
      <c r="BA19" s="106">
        <v>0</v>
      </c>
      <c r="BB19" s="106">
        <v>17.7</v>
      </c>
      <c r="BC19" s="99" t="s">
        <v>64</v>
      </c>
      <c r="BD19" s="100">
        <v>4</v>
      </c>
      <c r="BE19" s="101">
        <v>0</v>
      </c>
      <c r="BF19" s="102">
        <v>4</v>
      </c>
      <c r="BG19" s="103">
        <v>-50</v>
      </c>
      <c r="BH19" s="104" t="s">
        <v>169</v>
      </c>
      <c r="BI19" s="105">
        <v>-50</v>
      </c>
      <c r="BJ19" s="106">
        <v>0</v>
      </c>
      <c r="BK19" s="106">
        <v>36.4</v>
      </c>
      <c r="BL19" s="100">
        <v>2</v>
      </c>
      <c r="BM19" s="101">
        <v>0</v>
      </c>
      <c r="BN19" s="102">
        <v>2</v>
      </c>
      <c r="BO19" s="103">
        <v>-50</v>
      </c>
      <c r="BP19" s="104" t="s">
        <v>169</v>
      </c>
      <c r="BQ19" s="105">
        <v>-50</v>
      </c>
      <c r="BR19" s="106">
        <v>0</v>
      </c>
      <c r="BS19" s="106">
        <v>50</v>
      </c>
      <c r="BT19" s="100">
        <v>2</v>
      </c>
      <c r="BU19" s="101">
        <v>0</v>
      </c>
      <c r="BV19" s="102">
        <v>2</v>
      </c>
      <c r="BW19" s="103">
        <v>-33.299999999999997</v>
      </c>
      <c r="BX19" s="104" t="s">
        <v>169</v>
      </c>
      <c r="BY19" s="105">
        <v>-33.299999999999997</v>
      </c>
      <c r="BZ19" s="106">
        <v>0</v>
      </c>
      <c r="CA19" s="106">
        <v>50</v>
      </c>
      <c r="CB19" s="99" t="s">
        <v>64</v>
      </c>
      <c r="CC19" s="100">
        <v>0</v>
      </c>
      <c r="CD19" s="101">
        <v>0</v>
      </c>
      <c r="CE19" s="102">
        <v>0</v>
      </c>
      <c r="CF19" s="103">
        <v>-100</v>
      </c>
      <c r="CG19" s="104" t="s">
        <v>169</v>
      </c>
      <c r="CH19" s="105">
        <v>-100</v>
      </c>
      <c r="CI19" s="106">
        <v>0</v>
      </c>
      <c r="CJ19" s="100">
        <v>0</v>
      </c>
      <c r="CK19" s="101">
        <v>0</v>
      </c>
      <c r="CL19" s="102">
        <v>0</v>
      </c>
      <c r="CM19" s="103">
        <v>-100</v>
      </c>
      <c r="CN19" s="104" t="s">
        <v>169</v>
      </c>
      <c r="CO19" s="105">
        <v>-100</v>
      </c>
      <c r="CP19" s="106">
        <v>0</v>
      </c>
      <c r="CQ19" s="100">
        <v>0</v>
      </c>
      <c r="CR19" s="101">
        <v>0</v>
      </c>
      <c r="CS19" s="102">
        <v>0</v>
      </c>
      <c r="CT19" s="103">
        <v>-100</v>
      </c>
      <c r="CU19" s="104" t="s">
        <v>169</v>
      </c>
      <c r="CV19" s="105">
        <v>-100</v>
      </c>
      <c r="CW19" s="106">
        <v>0</v>
      </c>
      <c r="CX19" s="100">
        <v>0</v>
      </c>
      <c r="CY19" s="101">
        <v>0</v>
      </c>
      <c r="CZ19" s="102">
        <v>0</v>
      </c>
      <c r="DA19" s="103">
        <v>-100</v>
      </c>
      <c r="DB19" s="104" t="s">
        <v>169</v>
      </c>
      <c r="DC19" s="105">
        <v>-100</v>
      </c>
      <c r="DD19" s="106">
        <v>0</v>
      </c>
      <c r="DE19" s="99" t="s">
        <v>64</v>
      </c>
      <c r="DF19" s="100">
        <v>0</v>
      </c>
      <c r="DG19" s="101">
        <v>0</v>
      </c>
      <c r="DH19" s="102">
        <v>0</v>
      </c>
      <c r="DI19" s="103">
        <v>-100</v>
      </c>
      <c r="DJ19" s="104" t="s">
        <v>169</v>
      </c>
      <c r="DK19" s="105">
        <v>-100</v>
      </c>
      <c r="DL19" s="106">
        <v>0</v>
      </c>
      <c r="DM19" s="100">
        <v>0</v>
      </c>
      <c r="DN19" s="101">
        <v>0</v>
      </c>
      <c r="DO19" s="102">
        <v>0</v>
      </c>
      <c r="DP19" s="103">
        <v>-100</v>
      </c>
      <c r="DQ19" s="104" t="s">
        <v>169</v>
      </c>
      <c r="DR19" s="105">
        <v>-100</v>
      </c>
      <c r="DS19" s="106">
        <v>0</v>
      </c>
      <c r="DT19" s="100">
        <v>1</v>
      </c>
      <c r="DU19" s="101">
        <v>0</v>
      </c>
      <c r="DV19" s="102">
        <v>1</v>
      </c>
      <c r="DW19" s="103">
        <v>-75</v>
      </c>
      <c r="DX19" s="104" t="s">
        <v>169</v>
      </c>
      <c r="DY19" s="105">
        <v>-75</v>
      </c>
      <c r="DZ19" s="106">
        <v>0</v>
      </c>
      <c r="EA19" s="100">
        <v>0</v>
      </c>
      <c r="EB19" s="101">
        <v>0</v>
      </c>
      <c r="EC19" s="102">
        <v>0</v>
      </c>
      <c r="ED19" s="103">
        <v>-100</v>
      </c>
      <c r="EE19" s="104" t="s">
        <v>169</v>
      </c>
      <c r="EF19" s="105">
        <v>-100</v>
      </c>
      <c r="EG19" s="106">
        <v>0</v>
      </c>
    </row>
    <row r="20" spans="1:137" ht="22.15" customHeight="1">
      <c r="A20" s="99" t="s">
        <v>65</v>
      </c>
      <c r="B20" s="100">
        <v>1</v>
      </c>
      <c r="C20" s="101">
        <v>0</v>
      </c>
      <c r="D20" s="102">
        <v>1</v>
      </c>
      <c r="E20" s="103" t="s">
        <v>169</v>
      </c>
      <c r="F20" s="104" t="s">
        <v>169</v>
      </c>
      <c r="G20" s="105" t="s">
        <v>169</v>
      </c>
      <c r="H20" s="106">
        <v>0</v>
      </c>
      <c r="I20" s="100">
        <v>0</v>
      </c>
      <c r="J20" s="101">
        <v>0</v>
      </c>
      <c r="K20" s="102">
        <v>0</v>
      </c>
      <c r="L20" s="103">
        <v>-100</v>
      </c>
      <c r="M20" s="104" t="s">
        <v>169</v>
      </c>
      <c r="N20" s="105">
        <v>-100</v>
      </c>
      <c r="O20" s="106">
        <v>0</v>
      </c>
      <c r="P20" s="100">
        <v>1</v>
      </c>
      <c r="Q20" s="101">
        <v>0</v>
      </c>
      <c r="R20" s="102">
        <v>1</v>
      </c>
      <c r="S20" s="103">
        <v>0</v>
      </c>
      <c r="T20" s="104" t="s">
        <v>169</v>
      </c>
      <c r="U20" s="105">
        <v>0</v>
      </c>
      <c r="V20" s="106">
        <v>0</v>
      </c>
      <c r="W20" s="100">
        <v>1</v>
      </c>
      <c r="X20" s="101">
        <v>0</v>
      </c>
      <c r="Y20" s="102">
        <v>1</v>
      </c>
      <c r="Z20" s="103" t="s">
        <v>169</v>
      </c>
      <c r="AA20" s="104" t="s">
        <v>169</v>
      </c>
      <c r="AB20" s="105" t="s">
        <v>169</v>
      </c>
      <c r="AC20" s="106">
        <v>0</v>
      </c>
      <c r="AD20" s="99" t="s">
        <v>65</v>
      </c>
      <c r="AE20" s="100">
        <v>0</v>
      </c>
      <c r="AF20" s="101">
        <v>0</v>
      </c>
      <c r="AG20" s="102">
        <v>0</v>
      </c>
      <c r="AH20" s="103" t="s">
        <v>169</v>
      </c>
      <c r="AI20" s="104" t="s">
        <v>169</v>
      </c>
      <c r="AJ20" s="105" t="s">
        <v>169</v>
      </c>
      <c r="AK20" s="106">
        <v>0</v>
      </c>
      <c r="AL20" s="106">
        <v>0</v>
      </c>
      <c r="AM20" s="100">
        <v>0</v>
      </c>
      <c r="AN20" s="101">
        <v>0</v>
      </c>
      <c r="AO20" s="102">
        <v>0</v>
      </c>
      <c r="AP20" s="103" t="s">
        <v>169</v>
      </c>
      <c r="AQ20" s="104" t="s">
        <v>169</v>
      </c>
      <c r="AR20" s="105" t="s">
        <v>169</v>
      </c>
      <c r="AS20" s="106">
        <v>0</v>
      </c>
      <c r="AT20" s="106">
        <v>0</v>
      </c>
      <c r="AU20" s="100">
        <v>1</v>
      </c>
      <c r="AV20" s="101">
        <v>0</v>
      </c>
      <c r="AW20" s="102">
        <v>1</v>
      </c>
      <c r="AX20" s="103" t="s">
        <v>169</v>
      </c>
      <c r="AY20" s="104" t="s">
        <v>169</v>
      </c>
      <c r="AZ20" s="105" t="s">
        <v>169</v>
      </c>
      <c r="BA20" s="106">
        <v>0</v>
      </c>
      <c r="BB20" s="106">
        <v>6.3</v>
      </c>
      <c r="BC20" s="99" t="s">
        <v>65</v>
      </c>
      <c r="BD20" s="100">
        <v>0</v>
      </c>
      <c r="BE20" s="101">
        <v>0</v>
      </c>
      <c r="BF20" s="102">
        <v>0</v>
      </c>
      <c r="BG20" s="103" t="s">
        <v>169</v>
      </c>
      <c r="BH20" s="104" t="s">
        <v>169</v>
      </c>
      <c r="BI20" s="105" t="s">
        <v>169</v>
      </c>
      <c r="BJ20" s="106">
        <v>0</v>
      </c>
      <c r="BK20" s="106">
        <v>0</v>
      </c>
      <c r="BL20" s="100">
        <v>0</v>
      </c>
      <c r="BM20" s="101">
        <v>0</v>
      </c>
      <c r="BN20" s="102">
        <v>0</v>
      </c>
      <c r="BO20" s="103" t="s">
        <v>169</v>
      </c>
      <c r="BP20" s="104" t="s">
        <v>169</v>
      </c>
      <c r="BQ20" s="105" t="s">
        <v>169</v>
      </c>
      <c r="BR20" s="106">
        <v>0</v>
      </c>
      <c r="BS20" s="106">
        <v>0</v>
      </c>
      <c r="BT20" s="100">
        <v>0</v>
      </c>
      <c r="BU20" s="101">
        <v>0</v>
      </c>
      <c r="BV20" s="102">
        <v>0</v>
      </c>
      <c r="BW20" s="103" t="s">
        <v>169</v>
      </c>
      <c r="BX20" s="104" t="s">
        <v>169</v>
      </c>
      <c r="BY20" s="105" t="s">
        <v>169</v>
      </c>
      <c r="BZ20" s="106">
        <v>0</v>
      </c>
      <c r="CA20" s="106">
        <v>0</v>
      </c>
      <c r="CB20" s="99" t="s">
        <v>65</v>
      </c>
      <c r="CC20" s="100">
        <v>0</v>
      </c>
      <c r="CD20" s="101">
        <v>0</v>
      </c>
      <c r="CE20" s="102">
        <v>0</v>
      </c>
      <c r="CF20" s="103" t="s">
        <v>169</v>
      </c>
      <c r="CG20" s="104" t="s">
        <v>169</v>
      </c>
      <c r="CH20" s="105" t="s">
        <v>169</v>
      </c>
      <c r="CI20" s="106">
        <v>0</v>
      </c>
      <c r="CJ20" s="100">
        <v>0</v>
      </c>
      <c r="CK20" s="101">
        <v>0</v>
      </c>
      <c r="CL20" s="102">
        <v>0</v>
      </c>
      <c r="CM20" s="103" t="s">
        <v>169</v>
      </c>
      <c r="CN20" s="104" t="s">
        <v>169</v>
      </c>
      <c r="CO20" s="105" t="s">
        <v>169</v>
      </c>
      <c r="CP20" s="106">
        <v>0</v>
      </c>
      <c r="CQ20" s="100">
        <v>0</v>
      </c>
      <c r="CR20" s="101">
        <v>0</v>
      </c>
      <c r="CS20" s="102">
        <v>0</v>
      </c>
      <c r="CT20" s="103" t="s">
        <v>169</v>
      </c>
      <c r="CU20" s="104" t="s">
        <v>169</v>
      </c>
      <c r="CV20" s="105" t="s">
        <v>169</v>
      </c>
      <c r="CW20" s="106">
        <v>0</v>
      </c>
      <c r="CX20" s="100">
        <v>0</v>
      </c>
      <c r="CY20" s="101">
        <v>0</v>
      </c>
      <c r="CZ20" s="102">
        <v>0</v>
      </c>
      <c r="DA20" s="103" t="s">
        <v>169</v>
      </c>
      <c r="DB20" s="104" t="s">
        <v>169</v>
      </c>
      <c r="DC20" s="105" t="s">
        <v>169</v>
      </c>
      <c r="DD20" s="106">
        <v>0</v>
      </c>
      <c r="DE20" s="99" t="s">
        <v>65</v>
      </c>
      <c r="DF20" s="100">
        <v>0</v>
      </c>
      <c r="DG20" s="101">
        <v>0</v>
      </c>
      <c r="DH20" s="102">
        <v>0</v>
      </c>
      <c r="DI20" s="103" t="s">
        <v>169</v>
      </c>
      <c r="DJ20" s="104" t="s">
        <v>169</v>
      </c>
      <c r="DK20" s="105" t="s">
        <v>169</v>
      </c>
      <c r="DL20" s="106">
        <v>0</v>
      </c>
      <c r="DM20" s="100">
        <v>0</v>
      </c>
      <c r="DN20" s="101">
        <v>0</v>
      </c>
      <c r="DO20" s="102">
        <v>0</v>
      </c>
      <c r="DP20" s="103" t="s">
        <v>169</v>
      </c>
      <c r="DQ20" s="104" t="s">
        <v>169</v>
      </c>
      <c r="DR20" s="105" t="s">
        <v>169</v>
      </c>
      <c r="DS20" s="106">
        <v>0</v>
      </c>
      <c r="DT20" s="100">
        <v>1</v>
      </c>
      <c r="DU20" s="101">
        <v>0</v>
      </c>
      <c r="DV20" s="102">
        <v>1</v>
      </c>
      <c r="DW20" s="103" t="s">
        <v>169</v>
      </c>
      <c r="DX20" s="104" t="s">
        <v>169</v>
      </c>
      <c r="DY20" s="105" t="s">
        <v>169</v>
      </c>
      <c r="DZ20" s="106">
        <v>0</v>
      </c>
      <c r="EA20" s="100">
        <v>0</v>
      </c>
      <c r="EB20" s="101">
        <v>0</v>
      </c>
      <c r="EC20" s="102">
        <v>0</v>
      </c>
      <c r="ED20" s="103">
        <v>-100</v>
      </c>
      <c r="EE20" s="104" t="s">
        <v>169</v>
      </c>
      <c r="EF20" s="105">
        <v>-100</v>
      </c>
      <c r="EG20" s="106">
        <v>0</v>
      </c>
    </row>
    <row r="21" spans="1:137" ht="22.15" customHeight="1">
      <c r="A21" s="99" t="s">
        <v>66</v>
      </c>
      <c r="B21" s="100">
        <v>3</v>
      </c>
      <c r="C21" s="101">
        <v>0</v>
      </c>
      <c r="D21" s="102">
        <v>4</v>
      </c>
      <c r="E21" s="103" t="s">
        <v>169</v>
      </c>
      <c r="F21" s="104" t="s">
        <v>169</v>
      </c>
      <c r="G21" s="105" t="s">
        <v>169</v>
      </c>
      <c r="H21" s="106">
        <v>0</v>
      </c>
      <c r="I21" s="100">
        <v>0</v>
      </c>
      <c r="J21" s="101">
        <v>0</v>
      </c>
      <c r="K21" s="102">
        <v>0</v>
      </c>
      <c r="L21" s="103" t="s">
        <v>169</v>
      </c>
      <c r="M21" s="104" t="s">
        <v>169</v>
      </c>
      <c r="N21" s="105" t="s">
        <v>169</v>
      </c>
      <c r="O21" s="106">
        <v>0</v>
      </c>
      <c r="P21" s="100">
        <v>3</v>
      </c>
      <c r="Q21" s="101">
        <v>0</v>
      </c>
      <c r="R21" s="102">
        <v>4</v>
      </c>
      <c r="S21" s="103" t="s">
        <v>169</v>
      </c>
      <c r="T21" s="104" t="s">
        <v>169</v>
      </c>
      <c r="U21" s="105" t="s">
        <v>169</v>
      </c>
      <c r="V21" s="106">
        <v>0</v>
      </c>
      <c r="W21" s="100">
        <v>5</v>
      </c>
      <c r="X21" s="101">
        <v>0</v>
      </c>
      <c r="Y21" s="102">
        <v>6</v>
      </c>
      <c r="Z21" s="103">
        <v>66.7</v>
      </c>
      <c r="AA21" s="104" t="s">
        <v>169</v>
      </c>
      <c r="AB21" s="105">
        <v>50</v>
      </c>
      <c r="AC21" s="106">
        <v>0</v>
      </c>
      <c r="AD21" s="99" t="s">
        <v>66</v>
      </c>
      <c r="AE21" s="100">
        <v>2</v>
      </c>
      <c r="AF21" s="101">
        <v>0</v>
      </c>
      <c r="AG21" s="102">
        <v>3</v>
      </c>
      <c r="AH21" s="103">
        <v>100</v>
      </c>
      <c r="AI21" s="104" t="s">
        <v>169</v>
      </c>
      <c r="AJ21" s="105">
        <v>200</v>
      </c>
      <c r="AK21" s="106">
        <v>0</v>
      </c>
      <c r="AL21" s="106">
        <v>66.7</v>
      </c>
      <c r="AM21" s="100">
        <v>2</v>
      </c>
      <c r="AN21" s="101">
        <v>0</v>
      </c>
      <c r="AO21" s="102">
        <v>3</v>
      </c>
      <c r="AP21" s="103">
        <v>100</v>
      </c>
      <c r="AQ21" s="104" t="s">
        <v>169</v>
      </c>
      <c r="AR21" s="105">
        <v>200</v>
      </c>
      <c r="AS21" s="106">
        <v>0</v>
      </c>
      <c r="AT21" s="106">
        <v>100</v>
      </c>
      <c r="AU21" s="100">
        <v>3</v>
      </c>
      <c r="AV21" s="101">
        <v>0</v>
      </c>
      <c r="AW21" s="102">
        <v>4</v>
      </c>
      <c r="AX21" s="103" t="s">
        <v>169</v>
      </c>
      <c r="AY21" s="104" t="s">
        <v>169</v>
      </c>
      <c r="AZ21" s="105" t="s">
        <v>169</v>
      </c>
      <c r="BA21" s="106">
        <v>0</v>
      </c>
      <c r="BB21" s="106">
        <v>10</v>
      </c>
      <c r="BC21" s="99" t="s">
        <v>66</v>
      </c>
      <c r="BD21" s="100">
        <v>1</v>
      </c>
      <c r="BE21" s="101">
        <v>0</v>
      </c>
      <c r="BF21" s="102">
        <v>1</v>
      </c>
      <c r="BG21" s="103" t="s">
        <v>169</v>
      </c>
      <c r="BH21" s="104" t="s">
        <v>169</v>
      </c>
      <c r="BI21" s="105">
        <v>-50</v>
      </c>
      <c r="BJ21" s="106">
        <v>0</v>
      </c>
      <c r="BK21" s="106">
        <v>33.299999999999997</v>
      </c>
      <c r="BL21" s="100">
        <v>0</v>
      </c>
      <c r="BM21" s="101">
        <v>0</v>
      </c>
      <c r="BN21" s="102">
        <v>0</v>
      </c>
      <c r="BO21" s="103" t="s">
        <v>169</v>
      </c>
      <c r="BP21" s="104" t="s">
        <v>169</v>
      </c>
      <c r="BQ21" s="105" t="s">
        <v>169</v>
      </c>
      <c r="BR21" s="106">
        <v>0</v>
      </c>
      <c r="BS21" s="106">
        <v>0</v>
      </c>
      <c r="BT21" s="100">
        <v>0</v>
      </c>
      <c r="BU21" s="101">
        <v>0</v>
      </c>
      <c r="BV21" s="102">
        <v>0</v>
      </c>
      <c r="BW21" s="103" t="s">
        <v>169</v>
      </c>
      <c r="BX21" s="104" t="s">
        <v>169</v>
      </c>
      <c r="BY21" s="105" t="s">
        <v>169</v>
      </c>
      <c r="BZ21" s="106">
        <v>0</v>
      </c>
      <c r="CA21" s="106">
        <v>0</v>
      </c>
      <c r="CB21" s="99" t="s">
        <v>66</v>
      </c>
      <c r="CC21" s="100">
        <v>0</v>
      </c>
      <c r="CD21" s="101">
        <v>0</v>
      </c>
      <c r="CE21" s="102">
        <v>0</v>
      </c>
      <c r="CF21" s="103" t="s">
        <v>169</v>
      </c>
      <c r="CG21" s="104" t="s">
        <v>169</v>
      </c>
      <c r="CH21" s="105" t="s">
        <v>169</v>
      </c>
      <c r="CI21" s="106">
        <v>0</v>
      </c>
      <c r="CJ21" s="100">
        <v>0</v>
      </c>
      <c r="CK21" s="101">
        <v>0</v>
      </c>
      <c r="CL21" s="102">
        <v>0</v>
      </c>
      <c r="CM21" s="103" t="s">
        <v>169</v>
      </c>
      <c r="CN21" s="104" t="s">
        <v>169</v>
      </c>
      <c r="CO21" s="105" t="s">
        <v>169</v>
      </c>
      <c r="CP21" s="106">
        <v>0</v>
      </c>
      <c r="CQ21" s="100">
        <v>0</v>
      </c>
      <c r="CR21" s="101">
        <v>0</v>
      </c>
      <c r="CS21" s="102">
        <v>0</v>
      </c>
      <c r="CT21" s="103" t="s">
        <v>169</v>
      </c>
      <c r="CU21" s="104" t="s">
        <v>169</v>
      </c>
      <c r="CV21" s="105" t="s">
        <v>169</v>
      </c>
      <c r="CW21" s="106">
        <v>0</v>
      </c>
      <c r="CX21" s="100">
        <v>0</v>
      </c>
      <c r="CY21" s="101">
        <v>0</v>
      </c>
      <c r="CZ21" s="102">
        <v>0</v>
      </c>
      <c r="DA21" s="103" t="s">
        <v>169</v>
      </c>
      <c r="DB21" s="104" t="s">
        <v>169</v>
      </c>
      <c r="DC21" s="105" t="s">
        <v>169</v>
      </c>
      <c r="DD21" s="106">
        <v>0</v>
      </c>
      <c r="DE21" s="99" t="s">
        <v>66</v>
      </c>
      <c r="DF21" s="100">
        <v>0</v>
      </c>
      <c r="DG21" s="101">
        <v>0</v>
      </c>
      <c r="DH21" s="102">
        <v>0</v>
      </c>
      <c r="DI21" s="103" t="s">
        <v>169</v>
      </c>
      <c r="DJ21" s="104" t="s">
        <v>169</v>
      </c>
      <c r="DK21" s="105" t="s">
        <v>169</v>
      </c>
      <c r="DL21" s="106">
        <v>0</v>
      </c>
      <c r="DM21" s="100">
        <v>0</v>
      </c>
      <c r="DN21" s="101">
        <v>0</v>
      </c>
      <c r="DO21" s="102">
        <v>0</v>
      </c>
      <c r="DP21" s="103" t="s">
        <v>169</v>
      </c>
      <c r="DQ21" s="104" t="s">
        <v>169</v>
      </c>
      <c r="DR21" s="105" t="s">
        <v>169</v>
      </c>
      <c r="DS21" s="106">
        <v>0</v>
      </c>
      <c r="DT21" s="100">
        <v>0</v>
      </c>
      <c r="DU21" s="101">
        <v>0</v>
      </c>
      <c r="DV21" s="102">
        <v>0</v>
      </c>
      <c r="DW21" s="103">
        <v>-100</v>
      </c>
      <c r="DX21" s="104" t="s">
        <v>169</v>
      </c>
      <c r="DY21" s="105">
        <v>-100</v>
      </c>
      <c r="DZ21" s="106">
        <v>0</v>
      </c>
      <c r="EA21" s="100">
        <v>0</v>
      </c>
      <c r="EB21" s="101">
        <v>0</v>
      </c>
      <c r="EC21" s="102">
        <v>0</v>
      </c>
      <c r="ED21" s="103" t="s">
        <v>169</v>
      </c>
      <c r="EE21" s="104" t="s">
        <v>169</v>
      </c>
      <c r="EF21" s="105" t="s">
        <v>169</v>
      </c>
      <c r="EG21" s="106">
        <v>0</v>
      </c>
    </row>
    <row r="22" spans="1:137" ht="22.15" customHeight="1">
      <c r="A22" s="99" t="s">
        <v>67</v>
      </c>
      <c r="B22" s="100">
        <v>0</v>
      </c>
      <c r="C22" s="101">
        <v>0</v>
      </c>
      <c r="D22" s="102">
        <v>0</v>
      </c>
      <c r="E22" s="103" t="s">
        <v>169</v>
      </c>
      <c r="F22" s="104" t="s">
        <v>169</v>
      </c>
      <c r="G22" s="105" t="s">
        <v>169</v>
      </c>
      <c r="H22" s="106">
        <v>0</v>
      </c>
      <c r="I22" s="100">
        <v>0</v>
      </c>
      <c r="J22" s="101">
        <v>0</v>
      </c>
      <c r="K22" s="102">
        <v>0</v>
      </c>
      <c r="L22" s="103" t="s">
        <v>169</v>
      </c>
      <c r="M22" s="104" t="s">
        <v>169</v>
      </c>
      <c r="N22" s="105" t="s">
        <v>169</v>
      </c>
      <c r="O22" s="106">
        <v>0</v>
      </c>
      <c r="P22" s="100">
        <v>0</v>
      </c>
      <c r="Q22" s="101">
        <v>0</v>
      </c>
      <c r="R22" s="102">
        <v>0</v>
      </c>
      <c r="S22" s="103" t="s">
        <v>169</v>
      </c>
      <c r="T22" s="104" t="s">
        <v>169</v>
      </c>
      <c r="U22" s="105" t="s">
        <v>169</v>
      </c>
      <c r="V22" s="106">
        <v>0</v>
      </c>
      <c r="W22" s="100">
        <v>1</v>
      </c>
      <c r="X22" s="101">
        <v>0</v>
      </c>
      <c r="Y22" s="102">
        <v>1</v>
      </c>
      <c r="Z22" s="103">
        <v>-50</v>
      </c>
      <c r="AA22" s="104" t="s">
        <v>169</v>
      </c>
      <c r="AB22" s="105">
        <v>-50</v>
      </c>
      <c r="AC22" s="106">
        <v>0</v>
      </c>
      <c r="AD22" s="99" t="s">
        <v>67</v>
      </c>
      <c r="AE22" s="100">
        <v>0</v>
      </c>
      <c r="AF22" s="101">
        <v>0</v>
      </c>
      <c r="AG22" s="102">
        <v>0</v>
      </c>
      <c r="AH22" s="103" t="s">
        <v>169</v>
      </c>
      <c r="AI22" s="104" t="s">
        <v>169</v>
      </c>
      <c r="AJ22" s="105" t="s">
        <v>169</v>
      </c>
      <c r="AK22" s="106">
        <v>0</v>
      </c>
      <c r="AL22" s="106">
        <v>0</v>
      </c>
      <c r="AM22" s="100">
        <v>0</v>
      </c>
      <c r="AN22" s="101">
        <v>0</v>
      </c>
      <c r="AO22" s="102">
        <v>0</v>
      </c>
      <c r="AP22" s="103" t="s">
        <v>169</v>
      </c>
      <c r="AQ22" s="104" t="s">
        <v>169</v>
      </c>
      <c r="AR22" s="105" t="s">
        <v>169</v>
      </c>
      <c r="AS22" s="106">
        <v>0</v>
      </c>
      <c r="AT22" s="106">
        <v>0</v>
      </c>
      <c r="AU22" s="100">
        <v>0</v>
      </c>
      <c r="AV22" s="101">
        <v>0</v>
      </c>
      <c r="AW22" s="102">
        <v>0</v>
      </c>
      <c r="AX22" s="103" t="s">
        <v>169</v>
      </c>
      <c r="AY22" s="104" t="s">
        <v>169</v>
      </c>
      <c r="AZ22" s="105" t="s">
        <v>169</v>
      </c>
      <c r="BA22" s="106">
        <v>0</v>
      </c>
      <c r="BB22" s="106">
        <v>0</v>
      </c>
      <c r="BC22" s="99" t="s">
        <v>67</v>
      </c>
      <c r="BD22" s="100">
        <v>0</v>
      </c>
      <c r="BE22" s="101">
        <v>0</v>
      </c>
      <c r="BF22" s="102">
        <v>0</v>
      </c>
      <c r="BG22" s="103" t="s">
        <v>169</v>
      </c>
      <c r="BH22" s="104" t="s">
        <v>169</v>
      </c>
      <c r="BI22" s="105" t="s">
        <v>169</v>
      </c>
      <c r="BJ22" s="106">
        <v>0</v>
      </c>
      <c r="BK22" s="106">
        <v>0</v>
      </c>
      <c r="BL22" s="100">
        <v>0</v>
      </c>
      <c r="BM22" s="101">
        <v>0</v>
      </c>
      <c r="BN22" s="102">
        <v>0</v>
      </c>
      <c r="BO22" s="103" t="s">
        <v>169</v>
      </c>
      <c r="BP22" s="104" t="s">
        <v>169</v>
      </c>
      <c r="BQ22" s="105" t="s">
        <v>169</v>
      </c>
      <c r="BR22" s="106">
        <v>0</v>
      </c>
      <c r="BS22" s="106">
        <v>0</v>
      </c>
      <c r="BT22" s="100">
        <v>0</v>
      </c>
      <c r="BU22" s="101">
        <v>0</v>
      </c>
      <c r="BV22" s="102">
        <v>0</v>
      </c>
      <c r="BW22" s="103" t="s">
        <v>169</v>
      </c>
      <c r="BX22" s="104" t="s">
        <v>169</v>
      </c>
      <c r="BY22" s="105" t="s">
        <v>169</v>
      </c>
      <c r="BZ22" s="106">
        <v>0</v>
      </c>
      <c r="CA22" s="106">
        <v>0</v>
      </c>
      <c r="CB22" s="99" t="s">
        <v>67</v>
      </c>
      <c r="CC22" s="100">
        <v>0</v>
      </c>
      <c r="CD22" s="101">
        <v>0</v>
      </c>
      <c r="CE22" s="102">
        <v>0</v>
      </c>
      <c r="CF22" s="103" t="s">
        <v>169</v>
      </c>
      <c r="CG22" s="104" t="s">
        <v>169</v>
      </c>
      <c r="CH22" s="105" t="s">
        <v>169</v>
      </c>
      <c r="CI22" s="106">
        <v>0</v>
      </c>
      <c r="CJ22" s="100">
        <v>0</v>
      </c>
      <c r="CK22" s="101">
        <v>0</v>
      </c>
      <c r="CL22" s="102">
        <v>0</v>
      </c>
      <c r="CM22" s="103" t="s">
        <v>169</v>
      </c>
      <c r="CN22" s="104" t="s">
        <v>169</v>
      </c>
      <c r="CO22" s="105" t="s">
        <v>169</v>
      </c>
      <c r="CP22" s="106">
        <v>0</v>
      </c>
      <c r="CQ22" s="100">
        <v>0</v>
      </c>
      <c r="CR22" s="101">
        <v>0</v>
      </c>
      <c r="CS22" s="102">
        <v>0</v>
      </c>
      <c r="CT22" s="103" t="s">
        <v>169</v>
      </c>
      <c r="CU22" s="104" t="s">
        <v>169</v>
      </c>
      <c r="CV22" s="105" t="s">
        <v>169</v>
      </c>
      <c r="CW22" s="106">
        <v>0</v>
      </c>
      <c r="CX22" s="100">
        <v>0</v>
      </c>
      <c r="CY22" s="101">
        <v>0</v>
      </c>
      <c r="CZ22" s="102">
        <v>0</v>
      </c>
      <c r="DA22" s="103" t="s">
        <v>169</v>
      </c>
      <c r="DB22" s="104" t="s">
        <v>169</v>
      </c>
      <c r="DC22" s="105" t="s">
        <v>169</v>
      </c>
      <c r="DD22" s="106">
        <v>0</v>
      </c>
      <c r="DE22" s="99" t="s">
        <v>67</v>
      </c>
      <c r="DF22" s="100">
        <v>0</v>
      </c>
      <c r="DG22" s="101">
        <v>0</v>
      </c>
      <c r="DH22" s="102">
        <v>0</v>
      </c>
      <c r="DI22" s="103" t="s">
        <v>169</v>
      </c>
      <c r="DJ22" s="104" t="s">
        <v>169</v>
      </c>
      <c r="DK22" s="105" t="s">
        <v>169</v>
      </c>
      <c r="DL22" s="106">
        <v>0</v>
      </c>
      <c r="DM22" s="100">
        <v>0</v>
      </c>
      <c r="DN22" s="101">
        <v>0</v>
      </c>
      <c r="DO22" s="102">
        <v>0</v>
      </c>
      <c r="DP22" s="103" t="s">
        <v>169</v>
      </c>
      <c r="DQ22" s="104" t="s">
        <v>169</v>
      </c>
      <c r="DR22" s="105" t="s">
        <v>169</v>
      </c>
      <c r="DS22" s="106">
        <v>0</v>
      </c>
      <c r="DT22" s="100">
        <v>0</v>
      </c>
      <c r="DU22" s="101">
        <v>0</v>
      </c>
      <c r="DV22" s="102">
        <v>0</v>
      </c>
      <c r="DW22" s="103" t="s">
        <v>169</v>
      </c>
      <c r="DX22" s="104" t="s">
        <v>169</v>
      </c>
      <c r="DY22" s="105" t="s">
        <v>169</v>
      </c>
      <c r="DZ22" s="106">
        <v>0</v>
      </c>
      <c r="EA22" s="100">
        <v>0</v>
      </c>
      <c r="EB22" s="101">
        <v>0</v>
      </c>
      <c r="EC22" s="102">
        <v>0</v>
      </c>
      <c r="ED22" s="103" t="s">
        <v>169</v>
      </c>
      <c r="EE22" s="104" t="s">
        <v>169</v>
      </c>
      <c r="EF22" s="105" t="s">
        <v>169</v>
      </c>
      <c r="EG22" s="106">
        <v>0</v>
      </c>
    </row>
    <row r="23" spans="1:137" ht="22.15" customHeight="1">
      <c r="A23" s="99" t="s">
        <v>68</v>
      </c>
      <c r="B23" s="100">
        <v>1</v>
      </c>
      <c r="C23" s="101">
        <v>0</v>
      </c>
      <c r="D23" s="102">
        <v>1</v>
      </c>
      <c r="E23" s="103">
        <v>0</v>
      </c>
      <c r="F23" s="104" t="s">
        <v>169</v>
      </c>
      <c r="G23" s="105">
        <v>0</v>
      </c>
      <c r="H23" s="106">
        <v>0</v>
      </c>
      <c r="I23" s="100">
        <v>0</v>
      </c>
      <c r="J23" s="101">
        <v>0</v>
      </c>
      <c r="K23" s="102">
        <v>0</v>
      </c>
      <c r="L23" s="103" t="s">
        <v>169</v>
      </c>
      <c r="M23" s="104" t="s">
        <v>169</v>
      </c>
      <c r="N23" s="105" t="s">
        <v>169</v>
      </c>
      <c r="O23" s="106">
        <v>0</v>
      </c>
      <c r="P23" s="100">
        <v>1</v>
      </c>
      <c r="Q23" s="101">
        <v>0</v>
      </c>
      <c r="R23" s="102">
        <v>1</v>
      </c>
      <c r="S23" s="103">
        <v>0</v>
      </c>
      <c r="T23" s="104" t="s">
        <v>169</v>
      </c>
      <c r="U23" s="105">
        <v>0</v>
      </c>
      <c r="V23" s="106">
        <v>0</v>
      </c>
      <c r="W23" s="100">
        <v>1</v>
      </c>
      <c r="X23" s="101">
        <v>0</v>
      </c>
      <c r="Y23" s="102">
        <v>1</v>
      </c>
      <c r="Z23" s="103" t="s">
        <v>169</v>
      </c>
      <c r="AA23" s="104" t="s">
        <v>169</v>
      </c>
      <c r="AB23" s="105" t="s">
        <v>169</v>
      </c>
      <c r="AC23" s="106">
        <v>0</v>
      </c>
      <c r="AD23" s="99" t="s">
        <v>68</v>
      </c>
      <c r="AE23" s="100">
        <v>1</v>
      </c>
      <c r="AF23" s="101">
        <v>0</v>
      </c>
      <c r="AG23" s="102">
        <v>1</v>
      </c>
      <c r="AH23" s="103">
        <v>0</v>
      </c>
      <c r="AI23" s="104" t="s">
        <v>169</v>
      </c>
      <c r="AJ23" s="105">
        <v>0</v>
      </c>
      <c r="AK23" s="106">
        <v>0</v>
      </c>
      <c r="AL23" s="106">
        <v>100</v>
      </c>
      <c r="AM23" s="100">
        <v>1</v>
      </c>
      <c r="AN23" s="101">
        <v>0</v>
      </c>
      <c r="AO23" s="102">
        <v>1</v>
      </c>
      <c r="AP23" s="103">
        <v>0</v>
      </c>
      <c r="AQ23" s="104" t="s">
        <v>169</v>
      </c>
      <c r="AR23" s="105">
        <v>0</v>
      </c>
      <c r="AS23" s="106">
        <v>0</v>
      </c>
      <c r="AT23" s="106">
        <v>100</v>
      </c>
      <c r="AU23" s="100">
        <v>1</v>
      </c>
      <c r="AV23" s="101">
        <v>0</v>
      </c>
      <c r="AW23" s="102">
        <v>1</v>
      </c>
      <c r="AX23" s="103">
        <v>0</v>
      </c>
      <c r="AY23" s="104" t="s">
        <v>169</v>
      </c>
      <c r="AZ23" s="105">
        <v>0</v>
      </c>
      <c r="BA23" s="106">
        <v>0</v>
      </c>
      <c r="BB23" s="106">
        <v>3.8</v>
      </c>
      <c r="BC23" s="99" t="s">
        <v>68</v>
      </c>
      <c r="BD23" s="100">
        <v>0</v>
      </c>
      <c r="BE23" s="101">
        <v>0</v>
      </c>
      <c r="BF23" s="102">
        <v>0</v>
      </c>
      <c r="BG23" s="103" t="s">
        <v>169</v>
      </c>
      <c r="BH23" s="104" t="s">
        <v>169</v>
      </c>
      <c r="BI23" s="105" t="s">
        <v>169</v>
      </c>
      <c r="BJ23" s="106">
        <v>0</v>
      </c>
      <c r="BK23" s="106">
        <v>0</v>
      </c>
      <c r="BL23" s="100">
        <v>0</v>
      </c>
      <c r="BM23" s="101">
        <v>0</v>
      </c>
      <c r="BN23" s="102">
        <v>0</v>
      </c>
      <c r="BO23" s="103" t="s">
        <v>169</v>
      </c>
      <c r="BP23" s="104" t="s">
        <v>169</v>
      </c>
      <c r="BQ23" s="105" t="s">
        <v>169</v>
      </c>
      <c r="BR23" s="106">
        <v>0</v>
      </c>
      <c r="BS23" s="106">
        <v>0</v>
      </c>
      <c r="BT23" s="100">
        <v>0</v>
      </c>
      <c r="BU23" s="101">
        <v>0</v>
      </c>
      <c r="BV23" s="102">
        <v>0</v>
      </c>
      <c r="BW23" s="103" t="s">
        <v>169</v>
      </c>
      <c r="BX23" s="104" t="s">
        <v>169</v>
      </c>
      <c r="BY23" s="105" t="s">
        <v>169</v>
      </c>
      <c r="BZ23" s="106">
        <v>0</v>
      </c>
      <c r="CA23" s="106">
        <v>0</v>
      </c>
      <c r="CB23" s="99" t="s">
        <v>68</v>
      </c>
      <c r="CC23" s="100">
        <v>0</v>
      </c>
      <c r="CD23" s="101">
        <v>0</v>
      </c>
      <c r="CE23" s="102">
        <v>0</v>
      </c>
      <c r="CF23" s="103" t="s">
        <v>169</v>
      </c>
      <c r="CG23" s="104" t="s">
        <v>169</v>
      </c>
      <c r="CH23" s="105" t="s">
        <v>169</v>
      </c>
      <c r="CI23" s="106">
        <v>0</v>
      </c>
      <c r="CJ23" s="100">
        <v>0</v>
      </c>
      <c r="CK23" s="101">
        <v>0</v>
      </c>
      <c r="CL23" s="102">
        <v>0</v>
      </c>
      <c r="CM23" s="103" t="s">
        <v>169</v>
      </c>
      <c r="CN23" s="104" t="s">
        <v>169</v>
      </c>
      <c r="CO23" s="105" t="s">
        <v>169</v>
      </c>
      <c r="CP23" s="106">
        <v>0</v>
      </c>
      <c r="CQ23" s="100">
        <v>0</v>
      </c>
      <c r="CR23" s="101">
        <v>0</v>
      </c>
      <c r="CS23" s="102">
        <v>0</v>
      </c>
      <c r="CT23" s="103" t="s">
        <v>169</v>
      </c>
      <c r="CU23" s="104" t="s">
        <v>169</v>
      </c>
      <c r="CV23" s="105" t="s">
        <v>169</v>
      </c>
      <c r="CW23" s="106">
        <v>0</v>
      </c>
      <c r="CX23" s="100">
        <v>0</v>
      </c>
      <c r="CY23" s="101">
        <v>0</v>
      </c>
      <c r="CZ23" s="102">
        <v>0</v>
      </c>
      <c r="DA23" s="103" t="s">
        <v>169</v>
      </c>
      <c r="DB23" s="104" t="s">
        <v>169</v>
      </c>
      <c r="DC23" s="105" t="s">
        <v>169</v>
      </c>
      <c r="DD23" s="106">
        <v>0</v>
      </c>
      <c r="DE23" s="99" t="s">
        <v>68</v>
      </c>
      <c r="DF23" s="100">
        <v>0</v>
      </c>
      <c r="DG23" s="101">
        <v>0</v>
      </c>
      <c r="DH23" s="102">
        <v>0</v>
      </c>
      <c r="DI23" s="103" t="s">
        <v>169</v>
      </c>
      <c r="DJ23" s="104" t="s">
        <v>169</v>
      </c>
      <c r="DK23" s="105" t="s">
        <v>169</v>
      </c>
      <c r="DL23" s="106">
        <v>0</v>
      </c>
      <c r="DM23" s="100">
        <v>0</v>
      </c>
      <c r="DN23" s="101">
        <v>0</v>
      </c>
      <c r="DO23" s="102">
        <v>0</v>
      </c>
      <c r="DP23" s="103" t="s">
        <v>169</v>
      </c>
      <c r="DQ23" s="104" t="s">
        <v>169</v>
      </c>
      <c r="DR23" s="105" t="s">
        <v>169</v>
      </c>
      <c r="DS23" s="106">
        <v>0</v>
      </c>
      <c r="DT23" s="100">
        <v>0</v>
      </c>
      <c r="DU23" s="101">
        <v>0</v>
      </c>
      <c r="DV23" s="102">
        <v>0</v>
      </c>
      <c r="DW23" s="103" t="s">
        <v>169</v>
      </c>
      <c r="DX23" s="104" t="s">
        <v>169</v>
      </c>
      <c r="DY23" s="105" t="s">
        <v>169</v>
      </c>
      <c r="DZ23" s="106">
        <v>0</v>
      </c>
      <c r="EA23" s="100">
        <v>0</v>
      </c>
      <c r="EB23" s="101">
        <v>0</v>
      </c>
      <c r="EC23" s="102">
        <v>0</v>
      </c>
      <c r="ED23" s="103" t="s">
        <v>169</v>
      </c>
      <c r="EE23" s="104" t="s">
        <v>169</v>
      </c>
      <c r="EF23" s="105" t="s">
        <v>169</v>
      </c>
      <c r="EG23" s="106">
        <v>0</v>
      </c>
    </row>
    <row r="24" spans="1:137" ht="22.15" customHeight="1">
      <c r="A24" s="99" t="s">
        <v>69</v>
      </c>
      <c r="B24" s="100">
        <v>0</v>
      </c>
      <c r="C24" s="101">
        <v>0</v>
      </c>
      <c r="D24" s="102">
        <v>0</v>
      </c>
      <c r="E24" s="103" t="s">
        <v>169</v>
      </c>
      <c r="F24" s="104" t="s">
        <v>169</v>
      </c>
      <c r="G24" s="105" t="s">
        <v>169</v>
      </c>
      <c r="H24" s="106">
        <v>0</v>
      </c>
      <c r="I24" s="100">
        <v>0</v>
      </c>
      <c r="J24" s="101">
        <v>0</v>
      </c>
      <c r="K24" s="102">
        <v>0</v>
      </c>
      <c r="L24" s="103" t="s">
        <v>169</v>
      </c>
      <c r="M24" s="104" t="s">
        <v>169</v>
      </c>
      <c r="N24" s="105" t="s">
        <v>169</v>
      </c>
      <c r="O24" s="106">
        <v>0</v>
      </c>
      <c r="P24" s="100">
        <v>0</v>
      </c>
      <c r="Q24" s="101">
        <v>0</v>
      </c>
      <c r="R24" s="102">
        <v>0</v>
      </c>
      <c r="S24" s="103" t="s">
        <v>169</v>
      </c>
      <c r="T24" s="104" t="s">
        <v>169</v>
      </c>
      <c r="U24" s="105" t="s">
        <v>169</v>
      </c>
      <c r="V24" s="106">
        <v>0</v>
      </c>
      <c r="W24" s="100">
        <v>0</v>
      </c>
      <c r="X24" s="101">
        <v>0</v>
      </c>
      <c r="Y24" s="102">
        <v>0</v>
      </c>
      <c r="Z24" s="103">
        <v>-100</v>
      </c>
      <c r="AA24" s="104" t="s">
        <v>169</v>
      </c>
      <c r="AB24" s="105">
        <v>-100</v>
      </c>
      <c r="AC24" s="106">
        <v>0</v>
      </c>
      <c r="AD24" s="99" t="s">
        <v>69</v>
      </c>
      <c r="AE24" s="100">
        <v>0</v>
      </c>
      <c r="AF24" s="101">
        <v>0</v>
      </c>
      <c r="AG24" s="102">
        <v>0</v>
      </c>
      <c r="AH24" s="103" t="s">
        <v>169</v>
      </c>
      <c r="AI24" s="104" t="s">
        <v>169</v>
      </c>
      <c r="AJ24" s="105" t="s">
        <v>169</v>
      </c>
      <c r="AK24" s="106">
        <v>0</v>
      </c>
      <c r="AL24" s="106">
        <v>0</v>
      </c>
      <c r="AM24" s="100">
        <v>0</v>
      </c>
      <c r="AN24" s="101">
        <v>0</v>
      </c>
      <c r="AO24" s="102">
        <v>0</v>
      </c>
      <c r="AP24" s="103" t="s">
        <v>169</v>
      </c>
      <c r="AQ24" s="104" t="s">
        <v>169</v>
      </c>
      <c r="AR24" s="105" t="s">
        <v>169</v>
      </c>
      <c r="AS24" s="106">
        <v>0</v>
      </c>
      <c r="AT24" s="106">
        <v>0</v>
      </c>
      <c r="AU24" s="100">
        <v>0</v>
      </c>
      <c r="AV24" s="101">
        <v>0</v>
      </c>
      <c r="AW24" s="102">
        <v>0</v>
      </c>
      <c r="AX24" s="103" t="s">
        <v>169</v>
      </c>
      <c r="AY24" s="104" t="s">
        <v>169</v>
      </c>
      <c r="AZ24" s="105" t="s">
        <v>169</v>
      </c>
      <c r="BA24" s="106">
        <v>0</v>
      </c>
      <c r="BB24" s="106">
        <v>0</v>
      </c>
      <c r="BC24" s="99" t="s">
        <v>69</v>
      </c>
      <c r="BD24" s="100">
        <v>0</v>
      </c>
      <c r="BE24" s="101">
        <v>0</v>
      </c>
      <c r="BF24" s="102">
        <v>0</v>
      </c>
      <c r="BG24" s="103" t="s">
        <v>169</v>
      </c>
      <c r="BH24" s="104" t="s">
        <v>169</v>
      </c>
      <c r="BI24" s="105" t="s">
        <v>169</v>
      </c>
      <c r="BJ24" s="106">
        <v>0</v>
      </c>
      <c r="BK24" s="106">
        <v>0</v>
      </c>
      <c r="BL24" s="100">
        <v>0</v>
      </c>
      <c r="BM24" s="101">
        <v>0</v>
      </c>
      <c r="BN24" s="102">
        <v>0</v>
      </c>
      <c r="BO24" s="103" t="s">
        <v>169</v>
      </c>
      <c r="BP24" s="104" t="s">
        <v>169</v>
      </c>
      <c r="BQ24" s="105" t="s">
        <v>169</v>
      </c>
      <c r="BR24" s="106">
        <v>0</v>
      </c>
      <c r="BS24" s="106">
        <v>0</v>
      </c>
      <c r="BT24" s="100">
        <v>0</v>
      </c>
      <c r="BU24" s="101">
        <v>0</v>
      </c>
      <c r="BV24" s="102">
        <v>0</v>
      </c>
      <c r="BW24" s="103" t="s">
        <v>169</v>
      </c>
      <c r="BX24" s="104" t="s">
        <v>169</v>
      </c>
      <c r="BY24" s="105" t="s">
        <v>169</v>
      </c>
      <c r="BZ24" s="106">
        <v>0</v>
      </c>
      <c r="CA24" s="106">
        <v>0</v>
      </c>
      <c r="CB24" s="99" t="s">
        <v>69</v>
      </c>
      <c r="CC24" s="100">
        <v>0</v>
      </c>
      <c r="CD24" s="101">
        <v>0</v>
      </c>
      <c r="CE24" s="102">
        <v>0</v>
      </c>
      <c r="CF24" s="103" t="s">
        <v>169</v>
      </c>
      <c r="CG24" s="104" t="s">
        <v>169</v>
      </c>
      <c r="CH24" s="105" t="s">
        <v>169</v>
      </c>
      <c r="CI24" s="106">
        <v>0</v>
      </c>
      <c r="CJ24" s="100">
        <v>0</v>
      </c>
      <c r="CK24" s="101">
        <v>0</v>
      </c>
      <c r="CL24" s="102">
        <v>0</v>
      </c>
      <c r="CM24" s="103" t="s">
        <v>169</v>
      </c>
      <c r="CN24" s="104" t="s">
        <v>169</v>
      </c>
      <c r="CO24" s="105" t="s">
        <v>169</v>
      </c>
      <c r="CP24" s="106">
        <v>0</v>
      </c>
      <c r="CQ24" s="100">
        <v>0</v>
      </c>
      <c r="CR24" s="101">
        <v>0</v>
      </c>
      <c r="CS24" s="102">
        <v>0</v>
      </c>
      <c r="CT24" s="103" t="s">
        <v>169</v>
      </c>
      <c r="CU24" s="104" t="s">
        <v>169</v>
      </c>
      <c r="CV24" s="105" t="s">
        <v>169</v>
      </c>
      <c r="CW24" s="106">
        <v>0</v>
      </c>
      <c r="CX24" s="100">
        <v>0</v>
      </c>
      <c r="CY24" s="101">
        <v>0</v>
      </c>
      <c r="CZ24" s="102">
        <v>0</v>
      </c>
      <c r="DA24" s="103" t="s">
        <v>169</v>
      </c>
      <c r="DB24" s="104" t="s">
        <v>169</v>
      </c>
      <c r="DC24" s="105" t="s">
        <v>169</v>
      </c>
      <c r="DD24" s="106">
        <v>0</v>
      </c>
      <c r="DE24" s="99" t="s">
        <v>69</v>
      </c>
      <c r="DF24" s="100">
        <v>0</v>
      </c>
      <c r="DG24" s="101">
        <v>0</v>
      </c>
      <c r="DH24" s="102">
        <v>0</v>
      </c>
      <c r="DI24" s="103" t="s">
        <v>169</v>
      </c>
      <c r="DJ24" s="104" t="s">
        <v>169</v>
      </c>
      <c r="DK24" s="105" t="s">
        <v>169</v>
      </c>
      <c r="DL24" s="106">
        <v>0</v>
      </c>
      <c r="DM24" s="100">
        <v>0</v>
      </c>
      <c r="DN24" s="101">
        <v>0</v>
      </c>
      <c r="DO24" s="102">
        <v>0</v>
      </c>
      <c r="DP24" s="103" t="s">
        <v>169</v>
      </c>
      <c r="DQ24" s="104" t="s">
        <v>169</v>
      </c>
      <c r="DR24" s="105" t="s">
        <v>169</v>
      </c>
      <c r="DS24" s="106">
        <v>0</v>
      </c>
      <c r="DT24" s="100">
        <v>0</v>
      </c>
      <c r="DU24" s="101">
        <v>0</v>
      </c>
      <c r="DV24" s="102">
        <v>0</v>
      </c>
      <c r="DW24" s="103" t="s">
        <v>169</v>
      </c>
      <c r="DX24" s="104" t="s">
        <v>169</v>
      </c>
      <c r="DY24" s="105" t="s">
        <v>169</v>
      </c>
      <c r="DZ24" s="106">
        <v>0</v>
      </c>
      <c r="EA24" s="100">
        <v>0</v>
      </c>
      <c r="EB24" s="101">
        <v>0</v>
      </c>
      <c r="EC24" s="102">
        <v>0</v>
      </c>
      <c r="ED24" s="103" t="s">
        <v>169</v>
      </c>
      <c r="EE24" s="104" t="s">
        <v>169</v>
      </c>
      <c r="EF24" s="105" t="s">
        <v>169</v>
      </c>
      <c r="EG24" s="106">
        <v>0</v>
      </c>
    </row>
    <row r="25" spans="1:137" ht="22.15" customHeight="1">
      <c r="A25" s="99" t="s">
        <v>70</v>
      </c>
      <c r="B25" s="100">
        <v>3</v>
      </c>
      <c r="C25" s="101">
        <v>0</v>
      </c>
      <c r="D25" s="102">
        <v>4</v>
      </c>
      <c r="E25" s="103">
        <v>50</v>
      </c>
      <c r="F25" s="104" t="s">
        <v>169</v>
      </c>
      <c r="G25" s="105">
        <v>100</v>
      </c>
      <c r="H25" s="106">
        <v>0</v>
      </c>
      <c r="I25" s="100">
        <v>1</v>
      </c>
      <c r="J25" s="101">
        <v>0</v>
      </c>
      <c r="K25" s="102">
        <v>1</v>
      </c>
      <c r="L25" s="103" t="s">
        <v>169</v>
      </c>
      <c r="M25" s="104" t="s">
        <v>169</v>
      </c>
      <c r="N25" s="105" t="s">
        <v>169</v>
      </c>
      <c r="O25" s="106">
        <v>0</v>
      </c>
      <c r="P25" s="100">
        <v>2</v>
      </c>
      <c r="Q25" s="101">
        <v>0</v>
      </c>
      <c r="R25" s="102">
        <v>3</v>
      </c>
      <c r="S25" s="103">
        <v>100</v>
      </c>
      <c r="T25" s="104" t="s">
        <v>169</v>
      </c>
      <c r="U25" s="105">
        <v>200</v>
      </c>
      <c r="V25" s="106">
        <v>0</v>
      </c>
      <c r="W25" s="100">
        <v>4</v>
      </c>
      <c r="X25" s="101">
        <v>0</v>
      </c>
      <c r="Y25" s="102">
        <v>5</v>
      </c>
      <c r="Z25" s="103">
        <v>100</v>
      </c>
      <c r="AA25" s="104" t="s">
        <v>169</v>
      </c>
      <c r="AB25" s="105">
        <v>150</v>
      </c>
      <c r="AC25" s="106">
        <v>0</v>
      </c>
      <c r="AD25" s="99" t="s">
        <v>70</v>
      </c>
      <c r="AE25" s="100">
        <v>2</v>
      </c>
      <c r="AF25" s="101">
        <v>0</v>
      </c>
      <c r="AG25" s="102">
        <v>3</v>
      </c>
      <c r="AH25" s="103">
        <v>100</v>
      </c>
      <c r="AI25" s="104" t="s">
        <v>169</v>
      </c>
      <c r="AJ25" s="105">
        <v>200</v>
      </c>
      <c r="AK25" s="106">
        <v>0</v>
      </c>
      <c r="AL25" s="106">
        <v>66.7</v>
      </c>
      <c r="AM25" s="100">
        <v>2</v>
      </c>
      <c r="AN25" s="101">
        <v>0</v>
      </c>
      <c r="AO25" s="102">
        <v>3</v>
      </c>
      <c r="AP25" s="103">
        <v>100</v>
      </c>
      <c r="AQ25" s="104" t="s">
        <v>169</v>
      </c>
      <c r="AR25" s="105">
        <v>200</v>
      </c>
      <c r="AS25" s="106">
        <v>0</v>
      </c>
      <c r="AT25" s="106">
        <v>100</v>
      </c>
      <c r="AU25" s="100">
        <v>3</v>
      </c>
      <c r="AV25" s="101">
        <v>0</v>
      </c>
      <c r="AW25" s="102">
        <v>4</v>
      </c>
      <c r="AX25" s="103">
        <v>50</v>
      </c>
      <c r="AY25" s="104" t="s">
        <v>169</v>
      </c>
      <c r="AZ25" s="105">
        <v>100</v>
      </c>
      <c r="BA25" s="106">
        <v>0</v>
      </c>
      <c r="BB25" s="106">
        <v>9.6999999999999993</v>
      </c>
      <c r="BC25" s="99" t="s">
        <v>70</v>
      </c>
      <c r="BD25" s="100">
        <v>1</v>
      </c>
      <c r="BE25" s="101">
        <v>0</v>
      </c>
      <c r="BF25" s="102">
        <v>1</v>
      </c>
      <c r="BG25" s="103" t="s">
        <v>169</v>
      </c>
      <c r="BH25" s="104" t="s">
        <v>169</v>
      </c>
      <c r="BI25" s="105" t="s">
        <v>169</v>
      </c>
      <c r="BJ25" s="106">
        <v>0</v>
      </c>
      <c r="BK25" s="106">
        <v>33.299999999999997</v>
      </c>
      <c r="BL25" s="100">
        <v>1</v>
      </c>
      <c r="BM25" s="101">
        <v>0</v>
      </c>
      <c r="BN25" s="102">
        <v>1</v>
      </c>
      <c r="BO25" s="103" t="s">
        <v>169</v>
      </c>
      <c r="BP25" s="104" t="s">
        <v>169</v>
      </c>
      <c r="BQ25" s="105" t="s">
        <v>169</v>
      </c>
      <c r="BR25" s="106">
        <v>0</v>
      </c>
      <c r="BS25" s="106">
        <v>100</v>
      </c>
      <c r="BT25" s="100">
        <v>0</v>
      </c>
      <c r="BU25" s="101">
        <v>0</v>
      </c>
      <c r="BV25" s="102">
        <v>0</v>
      </c>
      <c r="BW25" s="103" t="s">
        <v>169</v>
      </c>
      <c r="BX25" s="104" t="s">
        <v>169</v>
      </c>
      <c r="BY25" s="105" t="s">
        <v>169</v>
      </c>
      <c r="BZ25" s="106">
        <v>0</v>
      </c>
      <c r="CA25" s="106">
        <v>0</v>
      </c>
      <c r="CB25" s="99" t="s">
        <v>70</v>
      </c>
      <c r="CC25" s="100">
        <v>0</v>
      </c>
      <c r="CD25" s="101">
        <v>0</v>
      </c>
      <c r="CE25" s="102">
        <v>0</v>
      </c>
      <c r="CF25" s="103" t="s">
        <v>169</v>
      </c>
      <c r="CG25" s="104" t="s">
        <v>169</v>
      </c>
      <c r="CH25" s="105" t="s">
        <v>169</v>
      </c>
      <c r="CI25" s="106">
        <v>0</v>
      </c>
      <c r="CJ25" s="100">
        <v>0</v>
      </c>
      <c r="CK25" s="101">
        <v>0</v>
      </c>
      <c r="CL25" s="102">
        <v>0</v>
      </c>
      <c r="CM25" s="103" t="s">
        <v>169</v>
      </c>
      <c r="CN25" s="104" t="s">
        <v>169</v>
      </c>
      <c r="CO25" s="105" t="s">
        <v>169</v>
      </c>
      <c r="CP25" s="106">
        <v>0</v>
      </c>
      <c r="CQ25" s="100">
        <v>0</v>
      </c>
      <c r="CR25" s="101">
        <v>0</v>
      </c>
      <c r="CS25" s="102">
        <v>0</v>
      </c>
      <c r="CT25" s="103" t="s">
        <v>169</v>
      </c>
      <c r="CU25" s="104" t="s">
        <v>169</v>
      </c>
      <c r="CV25" s="105" t="s">
        <v>169</v>
      </c>
      <c r="CW25" s="106">
        <v>0</v>
      </c>
      <c r="CX25" s="100">
        <v>0</v>
      </c>
      <c r="CY25" s="101">
        <v>0</v>
      </c>
      <c r="CZ25" s="102">
        <v>0</v>
      </c>
      <c r="DA25" s="103" t="s">
        <v>169</v>
      </c>
      <c r="DB25" s="104" t="s">
        <v>169</v>
      </c>
      <c r="DC25" s="105" t="s">
        <v>169</v>
      </c>
      <c r="DD25" s="106">
        <v>0</v>
      </c>
      <c r="DE25" s="99" t="s">
        <v>70</v>
      </c>
      <c r="DF25" s="100">
        <v>0</v>
      </c>
      <c r="DG25" s="101">
        <v>0</v>
      </c>
      <c r="DH25" s="102">
        <v>0</v>
      </c>
      <c r="DI25" s="103" t="s">
        <v>169</v>
      </c>
      <c r="DJ25" s="104" t="s">
        <v>169</v>
      </c>
      <c r="DK25" s="105" t="s">
        <v>169</v>
      </c>
      <c r="DL25" s="106">
        <v>0</v>
      </c>
      <c r="DM25" s="100">
        <v>0</v>
      </c>
      <c r="DN25" s="101">
        <v>0</v>
      </c>
      <c r="DO25" s="102">
        <v>0</v>
      </c>
      <c r="DP25" s="103" t="s">
        <v>169</v>
      </c>
      <c r="DQ25" s="104" t="s">
        <v>169</v>
      </c>
      <c r="DR25" s="105" t="s">
        <v>169</v>
      </c>
      <c r="DS25" s="106">
        <v>0</v>
      </c>
      <c r="DT25" s="100">
        <v>0</v>
      </c>
      <c r="DU25" s="101">
        <v>0</v>
      </c>
      <c r="DV25" s="102">
        <v>0</v>
      </c>
      <c r="DW25" s="103" t="s">
        <v>169</v>
      </c>
      <c r="DX25" s="104" t="s">
        <v>169</v>
      </c>
      <c r="DY25" s="105" t="s">
        <v>169</v>
      </c>
      <c r="DZ25" s="106">
        <v>0</v>
      </c>
      <c r="EA25" s="100">
        <v>0</v>
      </c>
      <c r="EB25" s="101">
        <v>0</v>
      </c>
      <c r="EC25" s="102">
        <v>0</v>
      </c>
      <c r="ED25" s="103" t="s">
        <v>169</v>
      </c>
      <c r="EE25" s="104" t="s">
        <v>169</v>
      </c>
      <c r="EF25" s="105" t="s">
        <v>169</v>
      </c>
      <c r="EG25" s="106">
        <v>0</v>
      </c>
    </row>
    <row r="26" spans="1:137" ht="22.15" customHeight="1">
      <c r="A26" s="99" t="s">
        <v>71</v>
      </c>
      <c r="B26" s="100">
        <v>0</v>
      </c>
      <c r="C26" s="101">
        <v>0</v>
      </c>
      <c r="D26" s="102">
        <v>0</v>
      </c>
      <c r="E26" s="103" t="s">
        <v>169</v>
      </c>
      <c r="F26" s="104" t="s">
        <v>169</v>
      </c>
      <c r="G26" s="105" t="s">
        <v>169</v>
      </c>
      <c r="H26" s="106">
        <v>0</v>
      </c>
      <c r="I26" s="100">
        <v>0</v>
      </c>
      <c r="J26" s="101">
        <v>0</v>
      </c>
      <c r="K26" s="102">
        <v>0</v>
      </c>
      <c r="L26" s="103" t="s">
        <v>169</v>
      </c>
      <c r="M26" s="104" t="s">
        <v>169</v>
      </c>
      <c r="N26" s="105" t="s">
        <v>169</v>
      </c>
      <c r="O26" s="106">
        <v>0</v>
      </c>
      <c r="P26" s="100">
        <v>0</v>
      </c>
      <c r="Q26" s="101">
        <v>0</v>
      </c>
      <c r="R26" s="102">
        <v>0</v>
      </c>
      <c r="S26" s="103" t="s">
        <v>169</v>
      </c>
      <c r="T26" s="104" t="s">
        <v>169</v>
      </c>
      <c r="U26" s="105" t="s">
        <v>169</v>
      </c>
      <c r="V26" s="106">
        <v>0</v>
      </c>
      <c r="W26" s="100">
        <v>0</v>
      </c>
      <c r="X26" s="101">
        <v>0</v>
      </c>
      <c r="Y26" s="102">
        <v>0</v>
      </c>
      <c r="Z26" s="103" t="s">
        <v>169</v>
      </c>
      <c r="AA26" s="104" t="s">
        <v>169</v>
      </c>
      <c r="AB26" s="105" t="s">
        <v>169</v>
      </c>
      <c r="AC26" s="106">
        <v>0</v>
      </c>
      <c r="AD26" s="99" t="s">
        <v>71</v>
      </c>
      <c r="AE26" s="100">
        <v>0</v>
      </c>
      <c r="AF26" s="101">
        <v>0</v>
      </c>
      <c r="AG26" s="102">
        <v>0</v>
      </c>
      <c r="AH26" s="103" t="s">
        <v>169</v>
      </c>
      <c r="AI26" s="104" t="s">
        <v>169</v>
      </c>
      <c r="AJ26" s="105" t="s">
        <v>169</v>
      </c>
      <c r="AK26" s="106">
        <v>0</v>
      </c>
      <c r="AL26" s="106">
        <v>0</v>
      </c>
      <c r="AM26" s="100">
        <v>0</v>
      </c>
      <c r="AN26" s="101">
        <v>0</v>
      </c>
      <c r="AO26" s="102">
        <v>0</v>
      </c>
      <c r="AP26" s="103" t="s">
        <v>169</v>
      </c>
      <c r="AQ26" s="104" t="s">
        <v>169</v>
      </c>
      <c r="AR26" s="105" t="s">
        <v>169</v>
      </c>
      <c r="AS26" s="106">
        <v>0</v>
      </c>
      <c r="AT26" s="106">
        <v>0</v>
      </c>
      <c r="AU26" s="100">
        <v>0</v>
      </c>
      <c r="AV26" s="101">
        <v>0</v>
      </c>
      <c r="AW26" s="102">
        <v>0</v>
      </c>
      <c r="AX26" s="103" t="s">
        <v>169</v>
      </c>
      <c r="AY26" s="104" t="s">
        <v>169</v>
      </c>
      <c r="AZ26" s="105" t="s">
        <v>169</v>
      </c>
      <c r="BA26" s="106">
        <v>0</v>
      </c>
      <c r="BB26" s="106">
        <v>0</v>
      </c>
      <c r="BC26" s="99" t="s">
        <v>71</v>
      </c>
      <c r="BD26" s="100">
        <v>0</v>
      </c>
      <c r="BE26" s="101">
        <v>0</v>
      </c>
      <c r="BF26" s="102">
        <v>0</v>
      </c>
      <c r="BG26" s="103" t="s">
        <v>169</v>
      </c>
      <c r="BH26" s="104" t="s">
        <v>169</v>
      </c>
      <c r="BI26" s="105" t="s">
        <v>169</v>
      </c>
      <c r="BJ26" s="106">
        <v>0</v>
      </c>
      <c r="BK26" s="106">
        <v>0</v>
      </c>
      <c r="BL26" s="100">
        <v>0</v>
      </c>
      <c r="BM26" s="101">
        <v>0</v>
      </c>
      <c r="BN26" s="102">
        <v>0</v>
      </c>
      <c r="BO26" s="103" t="s">
        <v>169</v>
      </c>
      <c r="BP26" s="104" t="s">
        <v>169</v>
      </c>
      <c r="BQ26" s="105" t="s">
        <v>169</v>
      </c>
      <c r="BR26" s="106">
        <v>0</v>
      </c>
      <c r="BS26" s="106">
        <v>0</v>
      </c>
      <c r="BT26" s="100">
        <v>0</v>
      </c>
      <c r="BU26" s="101">
        <v>0</v>
      </c>
      <c r="BV26" s="102">
        <v>0</v>
      </c>
      <c r="BW26" s="103" t="s">
        <v>169</v>
      </c>
      <c r="BX26" s="104" t="s">
        <v>169</v>
      </c>
      <c r="BY26" s="105" t="s">
        <v>169</v>
      </c>
      <c r="BZ26" s="106">
        <v>0</v>
      </c>
      <c r="CA26" s="106">
        <v>0</v>
      </c>
      <c r="CB26" s="99" t="s">
        <v>71</v>
      </c>
      <c r="CC26" s="100">
        <v>0</v>
      </c>
      <c r="CD26" s="101">
        <v>0</v>
      </c>
      <c r="CE26" s="102">
        <v>0</v>
      </c>
      <c r="CF26" s="103" t="s">
        <v>169</v>
      </c>
      <c r="CG26" s="104" t="s">
        <v>169</v>
      </c>
      <c r="CH26" s="105" t="s">
        <v>169</v>
      </c>
      <c r="CI26" s="106">
        <v>0</v>
      </c>
      <c r="CJ26" s="100">
        <v>0</v>
      </c>
      <c r="CK26" s="101">
        <v>0</v>
      </c>
      <c r="CL26" s="102">
        <v>0</v>
      </c>
      <c r="CM26" s="103" t="s">
        <v>169</v>
      </c>
      <c r="CN26" s="104" t="s">
        <v>169</v>
      </c>
      <c r="CO26" s="105" t="s">
        <v>169</v>
      </c>
      <c r="CP26" s="106">
        <v>0</v>
      </c>
      <c r="CQ26" s="100">
        <v>0</v>
      </c>
      <c r="CR26" s="101">
        <v>0</v>
      </c>
      <c r="CS26" s="102">
        <v>0</v>
      </c>
      <c r="CT26" s="103" t="s">
        <v>169</v>
      </c>
      <c r="CU26" s="104" t="s">
        <v>169</v>
      </c>
      <c r="CV26" s="105" t="s">
        <v>169</v>
      </c>
      <c r="CW26" s="106">
        <v>0</v>
      </c>
      <c r="CX26" s="100">
        <v>0</v>
      </c>
      <c r="CY26" s="101">
        <v>0</v>
      </c>
      <c r="CZ26" s="102">
        <v>0</v>
      </c>
      <c r="DA26" s="103" t="s">
        <v>169</v>
      </c>
      <c r="DB26" s="104" t="s">
        <v>169</v>
      </c>
      <c r="DC26" s="105" t="s">
        <v>169</v>
      </c>
      <c r="DD26" s="106">
        <v>0</v>
      </c>
      <c r="DE26" s="99" t="s">
        <v>71</v>
      </c>
      <c r="DF26" s="100">
        <v>0</v>
      </c>
      <c r="DG26" s="101">
        <v>0</v>
      </c>
      <c r="DH26" s="102">
        <v>0</v>
      </c>
      <c r="DI26" s="103" t="s">
        <v>169</v>
      </c>
      <c r="DJ26" s="104" t="s">
        <v>169</v>
      </c>
      <c r="DK26" s="105" t="s">
        <v>169</v>
      </c>
      <c r="DL26" s="106">
        <v>0</v>
      </c>
      <c r="DM26" s="100">
        <v>0</v>
      </c>
      <c r="DN26" s="101">
        <v>0</v>
      </c>
      <c r="DO26" s="102">
        <v>0</v>
      </c>
      <c r="DP26" s="103" t="s">
        <v>169</v>
      </c>
      <c r="DQ26" s="104" t="s">
        <v>169</v>
      </c>
      <c r="DR26" s="105" t="s">
        <v>169</v>
      </c>
      <c r="DS26" s="106">
        <v>0</v>
      </c>
      <c r="DT26" s="100">
        <v>0</v>
      </c>
      <c r="DU26" s="101">
        <v>0</v>
      </c>
      <c r="DV26" s="102">
        <v>0</v>
      </c>
      <c r="DW26" s="103" t="s">
        <v>169</v>
      </c>
      <c r="DX26" s="104" t="s">
        <v>169</v>
      </c>
      <c r="DY26" s="105" t="s">
        <v>169</v>
      </c>
      <c r="DZ26" s="106">
        <v>0</v>
      </c>
      <c r="EA26" s="100">
        <v>0</v>
      </c>
      <c r="EB26" s="101">
        <v>0</v>
      </c>
      <c r="EC26" s="102">
        <v>0</v>
      </c>
      <c r="ED26" s="103" t="s">
        <v>169</v>
      </c>
      <c r="EE26" s="104" t="s">
        <v>169</v>
      </c>
      <c r="EF26" s="105" t="s">
        <v>169</v>
      </c>
      <c r="EG26" s="106">
        <v>0</v>
      </c>
    </row>
    <row r="27" spans="1:137" ht="22.15" customHeight="1">
      <c r="A27" s="99" t="s">
        <v>72</v>
      </c>
      <c r="B27" s="100">
        <v>0</v>
      </c>
      <c r="C27" s="101">
        <v>0</v>
      </c>
      <c r="D27" s="102">
        <v>0</v>
      </c>
      <c r="E27" s="103">
        <v>-100</v>
      </c>
      <c r="F27" s="104">
        <v>-100</v>
      </c>
      <c r="G27" s="105">
        <v>-100</v>
      </c>
      <c r="H27" s="106">
        <v>0</v>
      </c>
      <c r="I27" s="100">
        <v>0</v>
      </c>
      <c r="J27" s="101">
        <v>0</v>
      </c>
      <c r="K27" s="102">
        <v>0</v>
      </c>
      <c r="L27" s="103">
        <v>-100</v>
      </c>
      <c r="M27" s="104">
        <v>-100</v>
      </c>
      <c r="N27" s="105">
        <v>-100</v>
      </c>
      <c r="O27" s="106">
        <v>0</v>
      </c>
      <c r="P27" s="100">
        <v>0</v>
      </c>
      <c r="Q27" s="101">
        <v>0</v>
      </c>
      <c r="R27" s="102">
        <v>0</v>
      </c>
      <c r="S27" s="103">
        <v>-100</v>
      </c>
      <c r="T27" s="104" t="s">
        <v>169</v>
      </c>
      <c r="U27" s="105">
        <v>-100</v>
      </c>
      <c r="V27" s="106">
        <v>0</v>
      </c>
      <c r="W27" s="100">
        <v>1</v>
      </c>
      <c r="X27" s="101">
        <v>0</v>
      </c>
      <c r="Y27" s="102">
        <v>1</v>
      </c>
      <c r="Z27" s="103">
        <v>-83.3</v>
      </c>
      <c r="AA27" s="104">
        <v>-100</v>
      </c>
      <c r="AB27" s="105">
        <v>-80</v>
      </c>
      <c r="AC27" s="106">
        <v>0</v>
      </c>
      <c r="AD27" s="99" t="s">
        <v>72</v>
      </c>
      <c r="AE27" s="100">
        <v>0</v>
      </c>
      <c r="AF27" s="101">
        <v>0</v>
      </c>
      <c r="AG27" s="102">
        <v>0</v>
      </c>
      <c r="AH27" s="103">
        <v>-100</v>
      </c>
      <c r="AI27" s="104" t="s">
        <v>169</v>
      </c>
      <c r="AJ27" s="105">
        <v>-100</v>
      </c>
      <c r="AK27" s="106">
        <v>0</v>
      </c>
      <c r="AL27" s="106">
        <v>0</v>
      </c>
      <c r="AM27" s="100">
        <v>0</v>
      </c>
      <c r="AN27" s="101">
        <v>0</v>
      </c>
      <c r="AO27" s="102">
        <v>0</v>
      </c>
      <c r="AP27" s="103" t="s">
        <v>169</v>
      </c>
      <c r="AQ27" s="104" t="s">
        <v>169</v>
      </c>
      <c r="AR27" s="105" t="s">
        <v>169</v>
      </c>
      <c r="AS27" s="106">
        <v>0</v>
      </c>
      <c r="AT27" s="106">
        <v>0</v>
      </c>
      <c r="AU27" s="100">
        <v>0</v>
      </c>
      <c r="AV27" s="101">
        <v>0</v>
      </c>
      <c r="AW27" s="102">
        <v>0</v>
      </c>
      <c r="AX27" s="103">
        <v>-100</v>
      </c>
      <c r="AY27" s="104">
        <v>-100</v>
      </c>
      <c r="AZ27" s="105">
        <v>-100</v>
      </c>
      <c r="BA27" s="106">
        <v>0</v>
      </c>
      <c r="BB27" s="106">
        <v>0</v>
      </c>
      <c r="BC27" s="99" t="s">
        <v>72</v>
      </c>
      <c r="BD27" s="100">
        <v>0</v>
      </c>
      <c r="BE27" s="101">
        <v>0</v>
      </c>
      <c r="BF27" s="102">
        <v>0</v>
      </c>
      <c r="BG27" s="103">
        <v>-100</v>
      </c>
      <c r="BH27" s="104">
        <v>-100</v>
      </c>
      <c r="BI27" s="105">
        <v>-100</v>
      </c>
      <c r="BJ27" s="106">
        <v>0</v>
      </c>
      <c r="BK27" s="106">
        <v>0</v>
      </c>
      <c r="BL27" s="100">
        <v>0</v>
      </c>
      <c r="BM27" s="101">
        <v>0</v>
      </c>
      <c r="BN27" s="102">
        <v>0</v>
      </c>
      <c r="BO27" s="103">
        <v>-100</v>
      </c>
      <c r="BP27" s="104">
        <v>-100</v>
      </c>
      <c r="BQ27" s="105">
        <v>-100</v>
      </c>
      <c r="BR27" s="106">
        <v>0</v>
      </c>
      <c r="BS27" s="106">
        <v>0</v>
      </c>
      <c r="BT27" s="100">
        <v>0</v>
      </c>
      <c r="BU27" s="101">
        <v>0</v>
      </c>
      <c r="BV27" s="102">
        <v>0</v>
      </c>
      <c r="BW27" s="103">
        <v>-100</v>
      </c>
      <c r="BX27" s="104" t="s">
        <v>169</v>
      </c>
      <c r="BY27" s="105">
        <v>-100</v>
      </c>
      <c r="BZ27" s="106">
        <v>0</v>
      </c>
      <c r="CA27" s="106">
        <v>0</v>
      </c>
      <c r="CB27" s="99" t="s">
        <v>72</v>
      </c>
      <c r="CC27" s="100">
        <v>0</v>
      </c>
      <c r="CD27" s="101">
        <v>0</v>
      </c>
      <c r="CE27" s="102">
        <v>0</v>
      </c>
      <c r="CF27" s="103" t="s">
        <v>169</v>
      </c>
      <c r="CG27" s="104" t="s">
        <v>169</v>
      </c>
      <c r="CH27" s="105" t="s">
        <v>169</v>
      </c>
      <c r="CI27" s="106">
        <v>0</v>
      </c>
      <c r="CJ27" s="100">
        <v>0</v>
      </c>
      <c r="CK27" s="101">
        <v>0</v>
      </c>
      <c r="CL27" s="102">
        <v>0</v>
      </c>
      <c r="CM27" s="103" t="s">
        <v>169</v>
      </c>
      <c r="CN27" s="104" t="s">
        <v>169</v>
      </c>
      <c r="CO27" s="105" t="s">
        <v>169</v>
      </c>
      <c r="CP27" s="106">
        <v>0</v>
      </c>
      <c r="CQ27" s="100">
        <v>0</v>
      </c>
      <c r="CR27" s="101">
        <v>0</v>
      </c>
      <c r="CS27" s="102">
        <v>0</v>
      </c>
      <c r="CT27" s="103" t="s">
        <v>169</v>
      </c>
      <c r="CU27" s="104" t="s">
        <v>169</v>
      </c>
      <c r="CV27" s="105" t="s">
        <v>169</v>
      </c>
      <c r="CW27" s="106">
        <v>0</v>
      </c>
      <c r="CX27" s="100">
        <v>0</v>
      </c>
      <c r="CY27" s="101">
        <v>0</v>
      </c>
      <c r="CZ27" s="102">
        <v>0</v>
      </c>
      <c r="DA27" s="103" t="s">
        <v>169</v>
      </c>
      <c r="DB27" s="104" t="s">
        <v>169</v>
      </c>
      <c r="DC27" s="105" t="s">
        <v>169</v>
      </c>
      <c r="DD27" s="106">
        <v>0</v>
      </c>
      <c r="DE27" s="99" t="s">
        <v>72</v>
      </c>
      <c r="DF27" s="100">
        <v>0</v>
      </c>
      <c r="DG27" s="101">
        <v>0</v>
      </c>
      <c r="DH27" s="102">
        <v>0</v>
      </c>
      <c r="DI27" s="103" t="s">
        <v>169</v>
      </c>
      <c r="DJ27" s="104" t="s">
        <v>169</v>
      </c>
      <c r="DK27" s="105" t="s">
        <v>169</v>
      </c>
      <c r="DL27" s="106">
        <v>0</v>
      </c>
      <c r="DM27" s="100">
        <v>0</v>
      </c>
      <c r="DN27" s="101">
        <v>0</v>
      </c>
      <c r="DO27" s="102">
        <v>0</v>
      </c>
      <c r="DP27" s="103" t="s">
        <v>169</v>
      </c>
      <c r="DQ27" s="104" t="s">
        <v>169</v>
      </c>
      <c r="DR27" s="105" t="s">
        <v>169</v>
      </c>
      <c r="DS27" s="106">
        <v>0</v>
      </c>
      <c r="DT27" s="100">
        <v>0</v>
      </c>
      <c r="DU27" s="101">
        <v>0</v>
      </c>
      <c r="DV27" s="102">
        <v>0</v>
      </c>
      <c r="DW27" s="103" t="s">
        <v>169</v>
      </c>
      <c r="DX27" s="104" t="s">
        <v>169</v>
      </c>
      <c r="DY27" s="105" t="s">
        <v>169</v>
      </c>
      <c r="DZ27" s="106">
        <v>0</v>
      </c>
      <c r="EA27" s="100">
        <v>0</v>
      </c>
      <c r="EB27" s="101">
        <v>0</v>
      </c>
      <c r="EC27" s="102">
        <v>0</v>
      </c>
      <c r="ED27" s="103" t="s">
        <v>169</v>
      </c>
      <c r="EE27" s="104" t="s">
        <v>169</v>
      </c>
      <c r="EF27" s="105" t="s">
        <v>169</v>
      </c>
      <c r="EG27" s="106">
        <v>0</v>
      </c>
    </row>
    <row r="28" spans="1:137" ht="22.15" customHeight="1">
      <c r="A28" s="99" t="s">
        <v>73</v>
      </c>
      <c r="B28" s="100">
        <v>3</v>
      </c>
      <c r="C28" s="101">
        <v>0</v>
      </c>
      <c r="D28" s="102">
        <v>3</v>
      </c>
      <c r="E28" s="103">
        <v>0</v>
      </c>
      <c r="F28" s="104" t="s">
        <v>169</v>
      </c>
      <c r="G28" s="105">
        <v>0</v>
      </c>
      <c r="H28" s="106">
        <v>0</v>
      </c>
      <c r="I28" s="100">
        <v>0</v>
      </c>
      <c r="J28" s="101">
        <v>0</v>
      </c>
      <c r="K28" s="102">
        <v>0</v>
      </c>
      <c r="L28" s="103" t="s">
        <v>169</v>
      </c>
      <c r="M28" s="104" t="s">
        <v>169</v>
      </c>
      <c r="N28" s="105" t="s">
        <v>169</v>
      </c>
      <c r="O28" s="106">
        <v>0</v>
      </c>
      <c r="P28" s="100">
        <v>3</v>
      </c>
      <c r="Q28" s="101">
        <v>0</v>
      </c>
      <c r="R28" s="102">
        <v>3</v>
      </c>
      <c r="S28" s="103">
        <v>0</v>
      </c>
      <c r="T28" s="104" t="s">
        <v>169</v>
      </c>
      <c r="U28" s="105">
        <v>0</v>
      </c>
      <c r="V28" s="106">
        <v>0</v>
      </c>
      <c r="W28" s="100">
        <v>3</v>
      </c>
      <c r="X28" s="101">
        <v>0</v>
      </c>
      <c r="Y28" s="102">
        <v>3</v>
      </c>
      <c r="Z28" s="103">
        <v>0</v>
      </c>
      <c r="AA28" s="104" t="s">
        <v>169</v>
      </c>
      <c r="AB28" s="105">
        <v>0</v>
      </c>
      <c r="AC28" s="106">
        <v>0</v>
      </c>
      <c r="AD28" s="99" t="s">
        <v>73</v>
      </c>
      <c r="AE28" s="100">
        <v>0</v>
      </c>
      <c r="AF28" s="101">
        <v>0</v>
      </c>
      <c r="AG28" s="102">
        <v>0</v>
      </c>
      <c r="AH28" s="103" t="s">
        <v>169</v>
      </c>
      <c r="AI28" s="104" t="s">
        <v>169</v>
      </c>
      <c r="AJ28" s="105" t="s">
        <v>169</v>
      </c>
      <c r="AK28" s="106">
        <v>0</v>
      </c>
      <c r="AL28" s="106">
        <v>0</v>
      </c>
      <c r="AM28" s="100">
        <v>0</v>
      </c>
      <c r="AN28" s="101">
        <v>0</v>
      </c>
      <c r="AO28" s="102">
        <v>0</v>
      </c>
      <c r="AP28" s="103" t="s">
        <v>169</v>
      </c>
      <c r="AQ28" s="104" t="s">
        <v>169</v>
      </c>
      <c r="AR28" s="105" t="s">
        <v>169</v>
      </c>
      <c r="AS28" s="106">
        <v>0</v>
      </c>
      <c r="AT28" s="106">
        <v>0</v>
      </c>
      <c r="AU28" s="100">
        <v>3</v>
      </c>
      <c r="AV28" s="101">
        <v>0</v>
      </c>
      <c r="AW28" s="102">
        <v>3</v>
      </c>
      <c r="AX28" s="103">
        <v>0</v>
      </c>
      <c r="AY28" s="104" t="s">
        <v>169</v>
      </c>
      <c r="AZ28" s="105">
        <v>0</v>
      </c>
      <c r="BA28" s="106">
        <v>0</v>
      </c>
      <c r="BB28" s="106">
        <v>23.1</v>
      </c>
      <c r="BC28" s="99" t="s">
        <v>73</v>
      </c>
      <c r="BD28" s="100">
        <v>1</v>
      </c>
      <c r="BE28" s="101">
        <v>0</v>
      </c>
      <c r="BF28" s="102">
        <v>1</v>
      </c>
      <c r="BG28" s="103">
        <v>0</v>
      </c>
      <c r="BH28" s="104" t="s">
        <v>169</v>
      </c>
      <c r="BI28" s="105">
        <v>0</v>
      </c>
      <c r="BJ28" s="106">
        <v>0</v>
      </c>
      <c r="BK28" s="106">
        <v>33.299999999999997</v>
      </c>
      <c r="BL28" s="100">
        <v>0</v>
      </c>
      <c r="BM28" s="101">
        <v>0</v>
      </c>
      <c r="BN28" s="102">
        <v>0</v>
      </c>
      <c r="BO28" s="103" t="s">
        <v>169</v>
      </c>
      <c r="BP28" s="104" t="s">
        <v>169</v>
      </c>
      <c r="BQ28" s="105" t="s">
        <v>169</v>
      </c>
      <c r="BR28" s="106">
        <v>0</v>
      </c>
      <c r="BS28" s="106">
        <v>0</v>
      </c>
      <c r="BT28" s="100">
        <v>1</v>
      </c>
      <c r="BU28" s="101">
        <v>0</v>
      </c>
      <c r="BV28" s="102">
        <v>1</v>
      </c>
      <c r="BW28" s="103">
        <v>0</v>
      </c>
      <c r="BX28" s="104" t="s">
        <v>169</v>
      </c>
      <c r="BY28" s="105">
        <v>0</v>
      </c>
      <c r="BZ28" s="106">
        <v>0</v>
      </c>
      <c r="CA28" s="106">
        <v>100</v>
      </c>
      <c r="CB28" s="99" t="s">
        <v>73</v>
      </c>
      <c r="CC28" s="100">
        <v>1</v>
      </c>
      <c r="CD28" s="101">
        <v>0</v>
      </c>
      <c r="CE28" s="102">
        <v>1</v>
      </c>
      <c r="CF28" s="103">
        <v>0</v>
      </c>
      <c r="CG28" s="104" t="s">
        <v>169</v>
      </c>
      <c r="CH28" s="105">
        <v>0</v>
      </c>
      <c r="CI28" s="106">
        <v>0</v>
      </c>
      <c r="CJ28" s="100">
        <v>0</v>
      </c>
      <c r="CK28" s="101">
        <v>0</v>
      </c>
      <c r="CL28" s="102">
        <v>0</v>
      </c>
      <c r="CM28" s="103" t="s">
        <v>169</v>
      </c>
      <c r="CN28" s="104" t="s">
        <v>169</v>
      </c>
      <c r="CO28" s="105" t="s">
        <v>169</v>
      </c>
      <c r="CP28" s="106">
        <v>0</v>
      </c>
      <c r="CQ28" s="100">
        <v>1</v>
      </c>
      <c r="CR28" s="101">
        <v>0</v>
      </c>
      <c r="CS28" s="102">
        <v>1</v>
      </c>
      <c r="CT28" s="103">
        <v>0</v>
      </c>
      <c r="CU28" s="104" t="s">
        <v>169</v>
      </c>
      <c r="CV28" s="105">
        <v>0</v>
      </c>
      <c r="CW28" s="106">
        <v>0</v>
      </c>
      <c r="CX28" s="100">
        <v>0</v>
      </c>
      <c r="CY28" s="101">
        <v>0</v>
      </c>
      <c r="CZ28" s="102">
        <v>0</v>
      </c>
      <c r="DA28" s="103" t="s">
        <v>169</v>
      </c>
      <c r="DB28" s="104" t="s">
        <v>169</v>
      </c>
      <c r="DC28" s="105" t="s">
        <v>169</v>
      </c>
      <c r="DD28" s="106">
        <v>0</v>
      </c>
      <c r="DE28" s="99" t="s">
        <v>73</v>
      </c>
      <c r="DF28" s="100">
        <v>1</v>
      </c>
      <c r="DG28" s="101">
        <v>0</v>
      </c>
      <c r="DH28" s="102">
        <v>1</v>
      </c>
      <c r="DI28" s="103">
        <v>0</v>
      </c>
      <c r="DJ28" s="104" t="s">
        <v>169</v>
      </c>
      <c r="DK28" s="105">
        <v>0</v>
      </c>
      <c r="DL28" s="106">
        <v>0</v>
      </c>
      <c r="DM28" s="100">
        <v>0</v>
      </c>
      <c r="DN28" s="101">
        <v>0</v>
      </c>
      <c r="DO28" s="102">
        <v>0</v>
      </c>
      <c r="DP28" s="103" t="s">
        <v>169</v>
      </c>
      <c r="DQ28" s="104" t="s">
        <v>169</v>
      </c>
      <c r="DR28" s="105" t="s">
        <v>169</v>
      </c>
      <c r="DS28" s="106">
        <v>0</v>
      </c>
      <c r="DT28" s="100">
        <v>1</v>
      </c>
      <c r="DU28" s="101">
        <v>0</v>
      </c>
      <c r="DV28" s="102">
        <v>1</v>
      </c>
      <c r="DW28" s="103">
        <v>0</v>
      </c>
      <c r="DX28" s="104" t="s">
        <v>169</v>
      </c>
      <c r="DY28" s="105">
        <v>0</v>
      </c>
      <c r="DZ28" s="106">
        <v>0</v>
      </c>
      <c r="EA28" s="100">
        <v>0</v>
      </c>
      <c r="EB28" s="101">
        <v>0</v>
      </c>
      <c r="EC28" s="102">
        <v>0</v>
      </c>
      <c r="ED28" s="103" t="s">
        <v>169</v>
      </c>
      <c r="EE28" s="104" t="s">
        <v>169</v>
      </c>
      <c r="EF28" s="105" t="s">
        <v>169</v>
      </c>
      <c r="EG28" s="106">
        <v>0</v>
      </c>
    </row>
    <row r="29" spans="1:137" ht="22.15" customHeight="1">
      <c r="A29" s="99" t="s">
        <v>74</v>
      </c>
      <c r="B29" s="100">
        <v>8</v>
      </c>
      <c r="C29" s="101">
        <v>0</v>
      </c>
      <c r="D29" s="102">
        <v>8</v>
      </c>
      <c r="E29" s="103">
        <v>33.299999999999997</v>
      </c>
      <c r="F29" s="104" t="s">
        <v>169</v>
      </c>
      <c r="G29" s="105">
        <v>33.299999999999997</v>
      </c>
      <c r="H29" s="106">
        <v>0</v>
      </c>
      <c r="I29" s="100">
        <v>2</v>
      </c>
      <c r="J29" s="101">
        <v>0</v>
      </c>
      <c r="K29" s="102">
        <v>2</v>
      </c>
      <c r="L29" s="103">
        <v>-33.299999999999997</v>
      </c>
      <c r="M29" s="104" t="s">
        <v>169</v>
      </c>
      <c r="N29" s="105">
        <v>-33.299999999999997</v>
      </c>
      <c r="O29" s="106">
        <v>0</v>
      </c>
      <c r="P29" s="100">
        <v>5</v>
      </c>
      <c r="Q29" s="101">
        <v>0</v>
      </c>
      <c r="R29" s="102">
        <v>5</v>
      </c>
      <c r="S29" s="103">
        <v>25</v>
      </c>
      <c r="T29" s="104" t="s">
        <v>169</v>
      </c>
      <c r="U29" s="105">
        <v>25</v>
      </c>
      <c r="V29" s="106">
        <v>0</v>
      </c>
      <c r="W29" s="100">
        <v>11</v>
      </c>
      <c r="X29" s="101">
        <v>0</v>
      </c>
      <c r="Y29" s="102">
        <v>12</v>
      </c>
      <c r="Z29" s="103">
        <v>22.2</v>
      </c>
      <c r="AA29" s="104" t="s">
        <v>169</v>
      </c>
      <c r="AB29" s="105">
        <v>33.299999999999997</v>
      </c>
      <c r="AC29" s="106">
        <v>0</v>
      </c>
      <c r="AD29" s="99" t="s">
        <v>74</v>
      </c>
      <c r="AE29" s="100">
        <v>6</v>
      </c>
      <c r="AF29" s="101">
        <v>0</v>
      </c>
      <c r="AG29" s="102">
        <v>6</v>
      </c>
      <c r="AH29" s="103">
        <v>200</v>
      </c>
      <c r="AI29" s="104" t="s">
        <v>169</v>
      </c>
      <c r="AJ29" s="105">
        <v>200</v>
      </c>
      <c r="AK29" s="106">
        <v>0</v>
      </c>
      <c r="AL29" s="106">
        <v>75</v>
      </c>
      <c r="AM29" s="100">
        <v>4</v>
      </c>
      <c r="AN29" s="101">
        <v>0</v>
      </c>
      <c r="AO29" s="102">
        <v>4</v>
      </c>
      <c r="AP29" s="103">
        <v>100</v>
      </c>
      <c r="AQ29" s="104" t="s">
        <v>169</v>
      </c>
      <c r="AR29" s="105">
        <v>100</v>
      </c>
      <c r="AS29" s="106">
        <v>0</v>
      </c>
      <c r="AT29" s="106">
        <v>66.7</v>
      </c>
      <c r="AU29" s="100">
        <v>8</v>
      </c>
      <c r="AV29" s="101">
        <v>0</v>
      </c>
      <c r="AW29" s="102">
        <v>8</v>
      </c>
      <c r="AX29" s="103">
        <v>33.299999999999997</v>
      </c>
      <c r="AY29" s="104" t="s">
        <v>169</v>
      </c>
      <c r="AZ29" s="105">
        <v>33.299999999999997</v>
      </c>
      <c r="BA29" s="106">
        <v>0</v>
      </c>
      <c r="BB29" s="106">
        <v>13.6</v>
      </c>
      <c r="BC29" s="99" t="s">
        <v>74</v>
      </c>
      <c r="BD29" s="100">
        <v>1</v>
      </c>
      <c r="BE29" s="101">
        <v>0</v>
      </c>
      <c r="BF29" s="102">
        <v>1</v>
      </c>
      <c r="BG29" s="103">
        <v>-66.7</v>
      </c>
      <c r="BH29" s="104" t="s">
        <v>169</v>
      </c>
      <c r="BI29" s="105">
        <v>-66.7</v>
      </c>
      <c r="BJ29" s="106">
        <v>0</v>
      </c>
      <c r="BK29" s="106">
        <v>12.5</v>
      </c>
      <c r="BL29" s="100">
        <v>1</v>
      </c>
      <c r="BM29" s="101">
        <v>0</v>
      </c>
      <c r="BN29" s="102">
        <v>1</v>
      </c>
      <c r="BO29" s="103">
        <v>-50</v>
      </c>
      <c r="BP29" s="104" t="s">
        <v>169</v>
      </c>
      <c r="BQ29" s="105">
        <v>-50</v>
      </c>
      <c r="BR29" s="106">
        <v>0</v>
      </c>
      <c r="BS29" s="106">
        <v>100</v>
      </c>
      <c r="BT29" s="100">
        <v>0</v>
      </c>
      <c r="BU29" s="101">
        <v>0</v>
      </c>
      <c r="BV29" s="102">
        <v>0</v>
      </c>
      <c r="BW29" s="103">
        <v>-100</v>
      </c>
      <c r="BX29" s="104" t="s">
        <v>169</v>
      </c>
      <c r="BY29" s="105">
        <v>-100</v>
      </c>
      <c r="BZ29" s="106">
        <v>0</v>
      </c>
      <c r="CA29" s="106">
        <v>0</v>
      </c>
      <c r="CB29" s="99" t="s">
        <v>74</v>
      </c>
      <c r="CC29" s="100">
        <v>0</v>
      </c>
      <c r="CD29" s="101">
        <v>0</v>
      </c>
      <c r="CE29" s="102">
        <v>0</v>
      </c>
      <c r="CF29" s="103">
        <v>-100</v>
      </c>
      <c r="CG29" s="104" t="s">
        <v>169</v>
      </c>
      <c r="CH29" s="105">
        <v>-100</v>
      </c>
      <c r="CI29" s="106">
        <v>0</v>
      </c>
      <c r="CJ29" s="100">
        <v>0</v>
      </c>
      <c r="CK29" s="101">
        <v>0</v>
      </c>
      <c r="CL29" s="102">
        <v>0</v>
      </c>
      <c r="CM29" s="103">
        <v>-100</v>
      </c>
      <c r="CN29" s="104" t="s">
        <v>169</v>
      </c>
      <c r="CO29" s="105">
        <v>-100</v>
      </c>
      <c r="CP29" s="106">
        <v>0</v>
      </c>
      <c r="CQ29" s="100">
        <v>0</v>
      </c>
      <c r="CR29" s="101">
        <v>0</v>
      </c>
      <c r="CS29" s="102">
        <v>0</v>
      </c>
      <c r="CT29" s="103">
        <v>-100</v>
      </c>
      <c r="CU29" s="104" t="s">
        <v>169</v>
      </c>
      <c r="CV29" s="105">
        <v>-100</v>
      </c>
      <c r="CW29" s="106">
        <v>0</v>
      </c>
      <c r="CX29" s="100">
        <v>0</v>
      </c>
      <c r="CY29" s="101">
        <v>0</v>
      </c>
      <c r="CZ29" s="102">
        <v>0</v>
      </c>
      <c r="DA29" s="103">
        <v>-100</v>
      </c>
      <c r="DB29" s="104" t="s">
        <v>169</v>
      </c>
      <c r="DC29" s="105">
        <v>-100</v>
      </c>
      <c r="DD29" s="106">
        <v>0</v>
      </c>
      <c r="DE29" s="99" t="s">
        <v>74</v>
      </c>
      <c r="DF29" s="100">
        <v>0</v>
      </c>
      <c r="DG29" s="101">
        <v>0</v>
      </c>
      <c r="DH29" s="102">
        <v>0</v>
      </c>
      <c r="DI29" s="103" t="s">
        <v>169</v>
      </c>
      <c r="DJ29" s="104" t="s">
        <v>169</v>
      </c>
      <c r="DK29" s="105" t="s">
        <v>169</v>
      </c>
      <c r="DL29" s="106">
        <v>0</v>
      </c>
      <c r="DM29" s="100">
        <v>0</v>
      </c>
      <c r="DN29" s="101">
        <v>0</v>
      </c>
      <c r="DO29" s="102">
        <v>0</v>
      </c>
      <c r="DP29" s="103" t="s">
        <v>169</v>
      </c>
      <c r="DQ29" s="104" t="s">
        <v>169</v>
      </c>
      <c r="DR29" s="105" t="s">
        <v>169</v>
      </c>
      <c r="DS29" s="106">
        <v>0</v>
      </c>
      <c r="DT29" s="100">
        <v>1</v>
      </c>
      <c r="DU29" s="101">
        <v>0</v>
      </c>
      <c r="DV29" s="102">
        <v>1</v>
      </c>
      <c r="DW29" s="103">
        <v>0</v>
      </c>
      <c r="DX29" s="104" t="s">
        <v>169</v>
      </c>
      <c r="DY29" s="105">
        <v>0</v>
      </c>
      <c r="DZ29" s="106">
        <v>0</v>
      </c>
      <c r="EA29" s="100">
        <v>0</v>
      </c>
      <c r="EB29" s="101">
        <v>0</v>
      </c>
      <c r="EC29" s="102">
        <v>0</v>
      </c>
      <c r="ED29" s="103" t="s">
        <v>169</v>
      </c>
      <c r="EE29" s="104" t="s">
        <v>169</v>
      </c>
      <c r="EF29" s="105" t="s">
        <v>169</v>
      </c>
      <c r="EG29" s="106">
        <v>0</v>
      </c>
    </row>
    <row r="30" spans="1:137" ht="22.15" customHeight="1">
      <c r="A30" s="99" t="s">
        <v>75</v>
      </c>
      <c r="B30" s="100">
        <v>2</v>
      </c>
      <c r="C30" s="101">
        <v>0</v>
      </c>
      <c r="D30" s="102">
        <v>2</v>
      </c>
      <c r="E30" s="103">
        <v>-71.400000000000006</v>
      </c>
      <c r="F30" s="104" t="s">
        <v>169</v>
      </c>
      <c r="G30" s="105">
        <v>-71.400000000000006</v>
      </c>
      <c r="H30" s="106">
        <v>0</v>
      </c>
      <c r="I30" s="100">
        <v>1</v>
      </c>
      <c r="J30" s="101">
        <v>0</v>
      </c>
      <c r="K30" s="102">
        <v>1</v>
      </c>
      <c r="L30" s="103">
        <v>-50</v>
      </c>
      <c r="M30" s="104" t="s">
        <v>169</v>
      </c>
      <c r="N30" s="105">
        <v>-50</v>
      </c>
      <c r="O30" s="106">
        <v>0</v>
      </c>
      <c r="P30" s="100">
        <v>1</v>
      </c>
      <c r="Q30" s="101">
        <v>0</v>
      </c>
      <c r="R30" s="102">
        <v>1</v>
      </c>
      <c r="S30" s="103">
        <v>-85.7</v>
      </c>
      <c r="T30" s="104" t="s">
        <v>169</v>
      </c>
      <c r="U30" s="105">
        <v>-85.7</v>
      </c>
      <c r="V30" s="106">
        <v>0</v>
      </c>
      <c r="W30" s="100">
        <v>2</v>
      </c>
      <c r="X30" s="101">
        <v>0</v>
      </c>
      <c r="Y30" s="102">
        <v>2</v>
      </c>
      <c r="Z30" s="103">
        <v>-71.400000000000006</v>
      </c>
      <c r="AA30" s="104" t="s">
        <v>169</v>
      </c>
      <c r="AB30" s="105">
        <v>-71.400000000000006</v>
      </c>
      <c r="AC30" s="106">
        <v>0</v>
      </c>
      <c r="AD30" s="99" t="s">
        <v>75</v>
      </c>
      <c r="AE30" s="100">
        <v>0</v>
      </c>
      <c r="AF30" s="101">
        <v>0</v>
      </c>
      <c r="AG30" s="102">
        <v>0</v>
      </c>
      <c r="AH30" s="103">
        <v>-100</v>
      </c>
      <c r="AI30" s="104" t="s">
        <v>169</v>
      </c>
      <c r="AJ30" s="105">
        <v>-100</v>
      </c>
      <c r="AK30" s="106">
        <v>0</v>
      </c>
      <c r="AL30" s="106">
        <v>0</v>
      </c>
      <c r="AM30" s="100">
        <v>0</v>
      </c>
      <c r="AN30" s="101">
        <v>0</v>
      </c>
      <c r="AO30" s="102">
        <v>0</v>
      </c>
      <c r="AP30" s="103">
        <v>-100</v>
      </c>
      <c r="AQ30" s="104" t="s">
        <v>169</v>
      </c>
      <c r="AR30" s="105">
        <v>-100</v>
      </c>
      <c r="AS30" s="106">
        <v>0</v>
      </c>
      <c r="AT30" s="106">
        <v>0</v>
      </c>
      <c r="AU30" s="100">
        <v>2</v>
      </c>
      <c r="AV30" s="101">
        <v>0</v>
      </c>
      <c r="AW30" s="102">
        <v>2</v>
      </c>
      <c r="AX30" s="103">
        <v>-71.400000000000006</v>
      </c>
      <c r="AY30" s="104" t="s">
        <v>169</v>
      </c>
      <c r="AZ30" s="105">
        <v>-71.400000000000006</v>
      </c>
      <c r="BA30" s="106">
        <v>0</v>
      </c>
      <c r="BB30" s="106">
        <v>6.9</v>
      </c>
      <c r="BC30" s="99" t="s">
        <v>75</v>
      </c>
      <c r="BD30" s="100">
        <v>1</v>
      </c>
      <c r="BE30" s="101">
        <v>0</v>
      </c>
      <c r="BF30" s="102">
        <v>1</v>
      </c>
      <c r="BG30" s="103">
        <v>-75</v>
      </c>
      <c r="BH30" s="104" t="s">
        <v>169</v>
      </c>
      <c r="BI30" s="105">
        <v>-75</v>
      </c>
      <c r="BJ30" s="106">
        <v>0</v>
      </c>
      <c r="BK30" s="106">
        <v>50</v>
      </c>
      <c r="BL30" s="100">
        <v>0</v>
      </c>
      <c r="BM30" s="101">
        <v>0</v>
      </c>
      <c r="BN30" s="102">
        <v>0</v>
      </c>
      <c r="BO30" s="103">
        <v>-100</v>
      </c>
      <c r="BP30" s="104" t="s">
        <v>169</v>
      </c>
      <c r="BQ30" s="105">
        <v>-100</v>
      </c>
      <c r="BR30" s="106">
        <v>0</v>
      </c>
      <c r="BS30" s="106">
        <v>0</v>
      </c>
      <c r="BT30" s="100">
        <v>1</v>
      </c>
      <c r="BU30" s="101">
        <v>0</v>
      </c>
      <c r="BV30" s="102">
        <v>1</v>
      </c>
      <c r="BW30" s="103">
        <v>-50</v>
      </c>
      <c r="BX30" s="104" t="s">
        <v>169</v>
      </c>
      <c r="BY30" s="105">
        <v>-50</v>
      </c>
      <c r="BZ30" s="106">
        <v>0</v>
      </c>
      <c r="CA30" s="106">
        <v>100</v>
      </c>
      <c r="CB30" s="99" t="s">
        <v>75</v>
      </c>
      <c r="CC30" s="100">
        <v>0</v>
      </c>
      <c r="CD30" s="101">
        <v>0</v>
      </c>
      <c r="CE30" s="102">
        <v>0</v>
      </c>
      <c r="CF30" s="103">
        <v>-100</v>
      </c>
      <c r="CG30" s="104" t="s">
        <v>169</v>
      </c>
      <c r="CH30" s="105">
        <v>-100</v>
      </c>
      <c r="CI30" s="106">
        <v>0</v>
      </c>
      <c r="CJ30" s="100">
        <v>0</v>
      </c>
      <c r="CK30" s="101">
        <v>0</v>
      </c>
      <c r="CL30" s="102">
        <v>0</v>
      </c>
      <c r="CM30" s="103">
        <v>-100</v>
      </c>
      <c r="CN30" s="104" t="s">
        <v>169</v>
      </c>
      <c r="CO30" s="105">
        <v>-100</v>
      </c>
      <c r="CP30" s="106">
        <v>0</v>
      </c>
      <c r="CQ30" s="100">
        <v>0</v>
      </c>
      <c r="CR30" s="101">
        <v>0</v>
      </c>
      <c r="CS30" s="102">
        <v>0</v>
      </c>
      <c r="CT30" s="103">
        <v>-100</v>
      </c>
      <c r="CU30" s="104" t="s">
        <v>169</v>
      </c>
      <c r="CV30" s="105">
        <v>-100</v>
      </c>
      <c r="CW30" s="106">
        <v>0</v>
      </c>
      <c r="CX30" s="100">
        <v>0</v>
      </c>
      <c r="CY30" s="101">
        <v>0</v>
      </c>
      <c r="CZ30" s="102">
        <v>0</v>
      </c>
      <c r="DA30" s="103">
        <v>-100</v>
      </c>
      <c r="DB30" s="104" t="s">
        <v>169</v>
      </c>
      <c r="DC30" s="105">
        <v>-100</v>
      </c>
      <c r="DD30" s="106">
        <v>0</v>
      </c>
      <c r="DE30" s="99" t="s">
        <v>75</v>
      </c>
      <c r="DF30" s="100">
        <v>0</v>
      </c>
      <c r="DG30" s="101">
        <v>0</v>
      </c>
      <c r="DH30" s="102">
        <v>0</v>
      </c>
      <c r="DI30" s="103" t="s">
        <v>169</v>
      </c>
      <c r="DJ30" s="104" t="s">
        <v>169</v>
      </c>
      <c r="DK30" s="105" t="s">
        <v>169</v>
      </c>
      <c r="DL30" s="106">
        <v>0</v>
      </c>
      <c r="DM30" s="100">
        <v>0</v>
      </c>
      <c r="DN30" s="101">
        <v>0</v>
      </c>
      <c r="DO30" s="102">
        <v>0</v>
      </c>
      <c r="DP30" s="103" t="s">
        <v>169</v>
      </c>
      <c r="DQ30" s="104" t="s">
        <v>169</v>
      </c>
      <c r="DR30" s="105" t="s">
        <v>169</v>
      </c>
      <c r="DS30" s="106">
        <v>0</v>
      </c>
      <c r="DT30" s="100">
        <v>1</v>
      </c>
      <c r="DU30" s="101">
        <v>0</v>
      </c>
      <c r="DV30" s="102">
        <v>1</v>
      </c>
      <c r="DW30" s="103">
        <v>0</v>
      </c>
      <c r="DX30" s="104" t="s">
        <v>169</v>
      </c>
      <c r="DY30" s="105">
        <v>0</v>
      </c>
      <c r="DZ30" s="106">
        <v>0</v>
      </c>
      <c r="EA30" s="100">
        <v>1</v>
      </c>
      <c r="EB30" s="101">
        <v>0</v>
      </c>
      <c r="EC30" s="102">
        <v>1</v>
      </c>
      <c r="ED30" s="103">
        <v>0</v>
      </c>
      <c r="EE30" s="104" t="s">
        <v>169</v>
      </c>
      <c r="EF30" s="105">
        <v>0</v>
      </c>
      <c r="EG30" s="106">
        <v>0</v>
      </c>
    </row>
    <row r="31" spans="1:137" ht="22.15" customHeight="1">
      <c r="A31" s="99" t="s">
        <v>76</v>
      </c>
      <c r="B31" s="100">
        <v>18</v>
      </c>
      <c r="C31" s="101">
        <v>0</v>
      </c>
      <c r="D31" s="102">
        <v>20</v>
      </c>
      <c r="E31" s="103">
        <v>12.5</v>
      </c>
      <c r="F31" s="104" t="s">
        <v>169</v>
      </c>
      <c r="G31" s="105">
        <v>5.3</v>
      </c>
      <c r="H31" s="106">
        <v>0</v>
      </c>
      <c r="I31" s="100">
        <v>7</v>
      </c>
      <c r="J31" s="101">
        <v>0</v>
      </c>
      <c r="K31" s="102">
        <v>7</v>
      </c>
      <c r="L31" s="103">
        <v>250</v>
      </c>
      <c r="M31" s="104" t="s">
        <v>169</v>
      </c>
      <c r="N31" s="105">
        <v>250</v>
      </c>
      <c r="O31" s="106">
        <v>0</v>
      </c>
      <c r="P31" s="100">
        <v>13</v>
      </c>
      <c r="Q31" s="101">
        <v>0</v>
      </c>
      <c r="R31" s="102">
        <v>14</v>
      </c>
      <c r="S31" s="103">
        <v>-7.1</v>
      </c>
      <c r="T31" s="104" t="s">
        <v>169</v>
      </c>
      <c r="U31" s="105">
        <v>-17.600000000000001</v>
      </c>
      <c r="V31" s="106">
        <v>0</v>
      </c>
      <c r="W31" s="100">
        <v>22</v>
      </c>
      <c r="X31" s="101">
        <v>1</v>
      </c>
      <c r="Y31" s="102">
        <v>23</v>
      </c>
      <c r="Z31" s="103" t="s">
        <v>169</v>
      </c>
      <c r="AA31" s="104">
        <v>0</v>
      </c>
      <c r="AB31" s="105">
        <v>-8</v>
      </c>
      <c r="AC31" s="106">
        <v>4.2</v>
      </c>
      <c r="AD31" s="99" t="s">
        <v>76</v>
      </c>
      <c r="AE31" s="100">
        <v>9</v>
      </c>
      <c r="AF31" s="101">
        <v>0</v>
      </c>
      <c r="AG31" s="102">
        <v>10</v>
      </c>
      <c r="AH31" s="103">
        <v>12.5</v>
      </c>
      <c r="AI31" s="104" t="s">
        <v>169</v>
      </c>
      <c r="AJ31" s="105" t="s">
        <v>169</v>
      </c>
      <c r="AK31" s="106">
        <v>0</v>
      </c>
      <c r="AL31" s="106">
        <v>50</v>
      </c>
      <c r="AM31" s="100">
        <v>6</v>
      </c>
      <c r="AN31" s="101">
        <v>0</v>
      </c>
      <c r="AO31" s="102">
        <v>7</v>
      </c>
      <c r="AP31" s="103">
        <v>-25</v>
      </c>
      <c r="AQ31" s="104" t="s">
        <v>169</v>
      </c>
      <c r="AR31" s="105">
        <v>-30</v>
      </c>
      <c r="AS31" s="106">
        <v>0</v>
      </c>
      <c r="AT31" s="106">
        <v>66.7</v>
      </c>
      <c r="AU31" s="100">
        <v>18</v>
      </c>
      <c r="AV31" s="101">
        <v>0</v>
      </c>
      <c r="AW31" s="102">
        <v>20</v>
      </c>
      <c r="AX31" s="103">
        <v>12.5</v>
      </c>
      <c r="AY31" s="104" t="s">
        <v>169</v>
      </c>
      <c r="AZ31" s="105">
        <v>5.3</v>
      </c>
      <c r="BA31" s="106">
        <v>0</v>
      </c>
      <c r="BB31" s="106">
        <v>20</v>
      </c>
      <c r="BC31" s="99" t="s">
        <v>76</v>
      </c>
      <c r="BD31" s="100">
        <v>6</v>
      </c>
      <c r="BE31" s="101">
        <v>0</v>
      </c>
      <c r="BF31" s="102">
        <v>6</v>
      </c>
      <c r="BG31" s="103">
        <v>-25</v>
      </c>
      <c r="BH31" s="104" t="s">
        <v>169</v>
      </c>
      <c r="BI31" s="105">
        <v>-33.299999999999997</v>
      </c>
      <c r="BJ31" s="106">
        <v>0</v>
      </c>
      <c r="BK31" s="106">
        <v>33.299999999999997</v>
      </c>
      <c r="BL31" s="100">
        <v>4</v>
      </c>
      <c r="BM31" s="101">
        <v>0</v>
      </c>
      <c r="BN31" s="102">
        <v>4</v>
      </c>
      <c r="BO31" s="103">
        <v>100</v>
      </c>
      <c r="BP31" s="104" t="s">
        <v>169</v>
      </c>
      <c r="BQ31" s="105">
        <v>100</v>
      </c>
      <c r="BR31" s="106">
        <v>0</v>
      </c>
      <c r="BS31" s="106">
        <v>66.7</v>
      </c>
      <c r="BT31" s="100">
        <v>2</v>
      </c>
      <c r="BU31" s="101">
        <v>0</v>
      </c>
      <c r="BV31" s="102">
        <v>2</v>
      </c>
      <c r="BW31" s="103">
        <v>-50</v>
      </c>
      <c r="BX31" s="104" t="s">
        <v>169</v>
      </c>
      <c r="BY31" s="105">
        <v>-50</v>
      </c>
      <c r="BZ31" s="106">
        <v>0</v>
      </c>
      <c r="CA31" s="106">
        <v>33.299999999999997</v>
      </c>
      <c r="CB31" s="99" t="s">
        <v>76</v>
      </c>
      <c r="CC31" s="100">
        <v>2</v>
      </c>
      <c r="CD31" s="101">
        <v>0</v>
      </c>
      <c r="CE31" s="102">
        <v>2</v>
      </c>
      <c r="CF31" s="103">
        <v>0</v>
      </c>
      <c r="CG31" s="104" t="s">
        <v>169</v>
      </c>
      <c r="CH31" s="105">
        <v>0</v>
      </c>
      <c r="CI31" s="106">
        <v>0</v>
      </c>
      <c r="CJ31" s="100">
        <v>2</v>
      </c>
      <c r="CK31" s="101">
        <v>0</v>
      </c>
      <c r="CL31" s="102">
        <v>2</v>
      </c>
      <c r="CM31" s="103">
        <v>0</v>
      </c>
      <c r="CN31" s="104" t="s">
        <v>169</v>
      </c>
      <c r="CO31" s="105">
        <v>0</v>
      </c>
      <c r="CP31" s="106">
        <v>0</v>
      </c>
      <c r="CQ31" s="100">
        <v>2</v>
      </c>
      <c r="CR31" s="101">
        <v>0</v>
      </c>
      <c r="CS31" s="102">
        <v>2</v>
      </c>
      <c r="CT31" s="103">
        <v>0</v>
      </c>
      <c r="CU31" s="104" t="s">
        <v>169</v>
      </c>
      <c r="CV31" s="105">
        <v>0</v>
      </c>
      <c r="CW31" s="106">
        <v>0</v>
      </c>
      <c r="CX31" s="100">
        <v>2</v>
      </c>
      <c r="CY31" s="101">
        <v>0</v>
      </c>
      <c r="CZ31" s="102">
        <v>2</v>
      </c>
      <c r="DA31" s="103">
        <v>0</v>
      </c>
      <c r="DB31" s="104" t="s">
        <v>169</v>
      </c>
      <c r="DC31" s="105">
        <v>0</v>
      </c>
      <c r="DD31" s="106">
        <v>0</v>
      </c>
      <c r="DE31" s="99" t="s">
        <v>76</v>
      </c>
      <c r="DF31" s="100">
        <v>1</v>
      </c>
      <c r="DG31" s="101">
        <v>0</v>
      </c>
      <c r="DH31" s="102">
        <v>1</v>
      </c>
      <c r="DI31" s="103">
        <v>0</v>
      </c>
      <c r="DJ31" s="104" t="s">
        <v>169</v>
      </c>
      <c r="DK31" s="105">
        <v>0</v>
      </c>
      <c r="DL31" s="106">
        <v>0</v>
      </c>
      <c r="DM31" s="100">
        <v>1</v>
      </c>
      <c r="DN31" s="101">
        <v>0</v>
      </c>
      <c r="DO31" s="102">
        <v>1</v>
      </c>
      <c r="DP31" s="103">
        <v>0</v>
      </c>
      <c r="DQ31" s="104" t="s">
        <v>169</v>
      </c>
      <c r="DR31" s="105">
        <v>0</v>
      </c>
      <c r="DS31" s="106">
        <v>0</v>
      </c>
      <c r="DT31" s="100">
        <v>1</v>
      </c>
      <c r="DU31" s="101">
        <v>0</v>
      </c>
      <c r="DV31" s="102">
        <v>1</v>
      </c>
      <c r="DW31" s="103">
        <v>0</v>
      </c>
      <c r="DX31" s="104" t="s">
        <v>169</v>
      </c>
      <c r="DY31" s="105">
        <v>0</v>
      </c>
      <c r="DZ31" s="106">
        <v>0</v>
      </c>
      <c r="EA31" s="100">
        <v>1</v>
      </c>
      <c r="EB31" s="101">
        <v>0</v>
      </c>
      <c r="EC31" s="102">
        <v>1</v>
      </c>
      <c r="ED31" s="103">
        <v>0</v>
      </c>
      <c r="EE31" s="104" t="s">
        <v>169</v>
      </c>
      <c r="EF31" s="105">
        <v>0</v>
      </c>
      <c r="EG31" s="106">
        <v>0</v>
      </c>
    </row>
    <row r="32" spans="1:137" ht="22.15" customHeight="1">
      <c r="A32" s="99" t="s">
        <v>77</v>
      </c>
      <c r="B32" s="100">
        <v>2</v>
      </c>
      <c r="C32" s="101">
        <v>0</v>
      </c>
      <c r="D32" s="102">
        <v>2</v>
      </c>
      <c r="E32" s="103">
        <v>0</v>
      </c>
      <c r="F32" s="104" t="s">
        <v>169</v>
      </c>
      <c r="G32" s="105">
        <v>0</v>
      </c>
      <c r="H32" s="106">
        <v>0</v>
      </c>
      <c r="I32" s="100">
        <v>1</v>
      </c>
      <c r="J32" s="101">
        <v>0</v>
      </c>
      <c r="K32" s="102">
        <v>1</v>
      </c>
      <c r="L32" s="103">
        <v>0</v>
      </c>
      <c r="M32" s="104" t="s">
        <v>169</v>
      </c>
      <c r="N32" s="105">
        <v>0</v>
      </c>
      <c r="O32" s="106">
        <v>0</v>
      </c>
      <c r="P32" s="100">
        <v>2</v>
      </c>
      <c r="Q32" s="101">
        <v>0</v>
      </c>
      <c r="R32" s="102">
        <v>2</v>
      </c>
      <c r="S32" s="103">
        <v>0</v>
      </c>
      <c r="T32" s="104" t="s">
        <v>169</v>
      </c>
      <c r="U32" s="105">
        <v>0</v>
      </c>
      <c r="V32" s="106">
        <v>0</v>
      </c>
      <c r="W32" s="100">
        <v>3</v>
      </c>
      <c r="X32" s="101">
        <v>0</v>
      </c>
      <c r="Y32" s="102">
        <v>3</v>
      </c>
      <c r="Z32" s="103">
        <v>0</v>
      </c>
      <c r="AA32" s="104" t="s">
        <v>169</v>
      </c>
      <c r="AB32" s="105">
        <v>0</v>
      </c>
      <c r="AC32" s="106">
        <v>0</v>
      </c>
      <c r="AD32" s="99" t="s">
        <v>77</v>
      </c>
      <c r="AE32" s="100">
        <v>0</v>
      </c>
      <c r="AF32" s="101">
        <v>0</v>
      </c>
      <c r="AG32" s="102">
        <v>0</v>
      </c>
      <c r="AH32" s="103" t="s">
        <v>169</v>
      </c>
      <c r="AI32" s="104" t="s">
        <v>169</v>
      </c>
      <c r="AJ32" s="105" t="s">
        <v>169</v>
      </c>
      <c r="AK32" s="106">
        <v>0</v>
      </c>
      <c r="AL32" s="106">
        <v>0</v>
      </c>
      <c r="AM32" s="100">
        <v>0</v>
      </c>
      <c r="AN32" s="101">
        <v>0</v>
      </c>
      <c r="AO32" s="102">
        <v>0</v>
      </c>
      <c r="AP32" s="103" t="s">
        <v>169</v>
      </c>
      <c r="AQ32" s="104" t="s">
        <v>169</v>
      </c>
      <c r="AR32" s="105" t="s">
        <v>169</v>
      </c>
      <c r="AS32" s="106">
        <v>0</v>
      </c>
      <c r="AT32" s="106">
        <v>0</v>
      </c>
      <c r="AU32" s="100">
        <v>2</v>
      </c>
      <c r="AV32" s="101">
        <v>0</v>
      </c>
      <c r="AW32" s="102">
        <v>2</v>
      </c>
      <c r="AX32" s="103">
        <v>0</v>
      </c>
      <c r="AY32" s="104" t="s">
        <v>169</v>
      </c>
      <c r="AZ32" s="105">
        <v>0</v>
      </c>
      <c r="BA32" s="106">
        <v>0</v>
      </c>
      <c r="BB32" s="106">
        <v>11.8</v>
      </c>
      <c r="BC32" s="99" t="s">
        <v>77</v>
      </c>
      <c r="BD32" s="100">
        <v>0</v>
      </c>
      <c r="BE32" s="101">
        <v>0</v>
      </c>
      <c r="BF32" s="102">
        <v>0</v>
      </c>
      <c r="BG32" s="103" t="s">
        <v>169</v>
      </c>
      <c r="BH32" s="104" t="s">
        <v>169</v>
      </c>
      <c r="BI32" s="105" t="s">
        <v>169</v>
      </c>
      <c r="BJ32" s="106">
        <v>0</v>
      </c>
      <c r="BK32" s="106">
        <v>0</v>
      </c>
      <c r="BL32" s="100">
        <v>0</v>
      </c>
      <c r="BM32" s="101">
        <v>0</v>
      </c>
      <c r="BN32" s="102">
        <v>0</v>
      </c>
      <c r="BO32" s="103" t="s">
        <v>169</v>
      </c>
      <c r="BP32" s="104" t="s">
        <v>169</v>
      </c>
      <c r="BQ32" s="105" t="s">
        <v>169</v>
      </c>
      <c r="BR32" s="106">
        <v>0</v>
      </c>
      <c r="BS32" s="106">
        <v>0</v>
      </c>
      <c r="BT32" s="100">
        <v>0</v>
      </c>
      <c r="BU32" s="101">
        <v>0</v>
      </c>
      <c r="BV32" s="102">
        <v>0</v>
      </c>
      <c r="BW32" s="103" t="s">
        <v>169</v>
      </c>
      <c r="BX32" s="104" t="s">
        <v>169</v>
      </c>
      <c r="BY32" s="105" t="s">
        <v>169</v>
      </c>
      <c r="BZ32" s="106">
        <v>0</v>
      </c>
      <c r="CA32" s="106">
        <v>0</v>
      </c>
      <c r="CB32" s="99" t="s">
        <v>77</v>
      </c>
      <c r="CC32" s="100">
        <v>1</v>
      </c>
      <c r="CD32" s="101">
        <v>0</v>
      </c>
      <c r="CE32" s="102">
        <v>1</v>
      </c>
      <c r="CF32" s="103">
        <v>0</v>
      </c>
      <c r="CG32" s="104" t="s">
        <v>169</v>
      </c>
      <c r="CH32" s="105">
        <v>0</v>
      </c>
      <c r="CI32" s="106">
        <v>0</v>
      </c>
      <c r="CJ32" s="100">
        <v>1</v>
      </c>
      <c r="CK32" s="101">
        <v>0</v>
      </c>
      <c r="CL32" s="102">
        <v>1</v>
      </c>
      <c r="CM32" s="103">
        <v>0</v>
      </c>
      <c r="CN32" s="104" t="s">
        <v>169</v>
      </c>
      <c r="CO32" s="105">
        <v>0</v>
      </c>
      <c r="CP32" s="106">
        <v>0</v>
      </c>
      <c r="CQ32" s="100">
        <v>1</v>
      </c>
      <c r="CR32" s="101">
        <v>0</v>
      </c>
      <c r="CS32" s="102">
        <v>1</v>
      </c>
      <c r="CT32" s="103">
        <v>0</v>
      </c>
      <c r="CU32" s="104" t="s">
        <v>169</v>
      </c>
      <c r="CV32" s="105">
        <v>0</v>
      </c>
      <c r="CW32" s="106">
        <v>0</v>
      </c>
      <c r="CX32" s="100">
        <v>1</v>
      </c>
      <c r="CY32" s="101">
        <v>0</v>
      </c>
      <c r="CZ32" s="102">
        <v>1</v>
      </c>
      <c r="DA32" s="103">
        <v>0</v>
      </c>
      <c r="DB32" s="104" t="s">
        <v>169</v>
      </c>
      <c r="DC32" s="105">
        <v>0</v>
      </c>
      <c r="DD32" s="106">
        <v>0</v>
      </c>
      <c r="DE32" s="99" t="s">
        <v>77</v>
      </c>
      <c r="DF32" s="100">
        <v>0</v>
      </c>
      <c r="DG32" s="101">
        <v>0</v>
      </c>
      <c r="DH32" s="102">
        <v>0</v>
      </c>
      <c r="DI32" s="103" t="s">
        <v>169</v>
      </c>
      <c r="DJ32" s="104" t="s">
        <v>169</v>
      </c>
      <c r="DK32" s="105" t="s">
        <v>169</v>
      </c>
      <c r="DL32" s="106">
        <v>0</v>
      </c>
      <c r="DM32" s="100">
        <v>0</v>
      </c>
      <c r="DN32" s="101">
        <v>0</v>
      </c>
      <c r="DO32" s="102">
        <v>0</v>
      </c>
      <c r="DP32" s="103" t="s">
        <v>169</v>
      </c>
      <c r="DQ32" s="104" t="s">
        <v>169</v>
      </c>
      <c r="DR32" s="105" t="s">
        <v>169</v>
      </c>
      <c r="DS32" s="106">
        <v>0</v>
      </c>
      <c r="DT32" s="100">
        <v>1</v>
      </c>
      <c r="DU32" s="101">
        <v>0</v>
      </c>
      <c r="DV32" s="102">
        <v>1</v>
      </c>
      <c r="DW32" s="103">
        <v>0</v>
      </c>
      <c r="DX32" s="104" t="s">
        <v>169</v>
      </c>
      <c r="DY32" s="105">
        <v>0</v>
      </c>
      <c r="DZ32" s="106">
        <v>0</v>
      </c>
      <c r="EA32" s="100">
        <v>0</v>
      </c>
      <c r="EB32" s="101">
        <v>0</v>
      </c>
      <c r="EC32" s="102">
        <v>0</v>
      </c>
      <c r="ED32" s="103" t="s">
        <v>169</v>
      </c>
      <c r="EE32" s="104" t="s">
        <v>169</v>
      </c>
      <c r="EF32" s="105" t="s">
        <v>169</v>
      </c>
      <c r="EG32" s="106">
        <v>0</v>
      </c>
    </row>
    <row r="33" spans="1:137" ht="22.15" customHeight="1">
      <c r="A33" s="99" t="s">
        <v>78</v>
      </c>
      <c r="B33" s="100">
        <v>4</v>
      </c>
      <c r="C33" s="101">
        <v>0</v>
      </c>
      <c r="D33" s="102">
        <v>10</v>
      </c>
      <c r="E33" s="103">
        <v>300</v>
      </c>
      <c r="F33" s="104" t="s">
        <v>169</v>
      </c>
      <c r="G33" s="105">
        <v>400</v>
      </c>
      <c r="H33" s="106">
        <v>0</v>
      </c>
      <c r="I33" s="100">
        <v>1</v>
      </c>
      <c r="J33" s="101">
        <v>0</v>
      </c>
      <c r="K33" s="102">
        <v>1</v>
      </c>
      <c r="L33" s="103" t="s">
        <v>169</v>
      </c>
      <c r="M33" s="104" t="s">
        <v>169</v>
      </c>
      <c r="N33" s="105" t="s">
        <v>169</v>
      </c>
      <c r="O33" s="106">
        <v>0</v>
      </c>
      <c r="P33" s="100">
        <v>3</v>
      </c>
      <c r="Q33" s="101">
        <v>0</v>
      </c>
      <c r="R33" s="102">
        <v>9</v>
      </c>
      <c r="S33" s="103">
        <v>200</v>
      </c>
      <c r="T33" s="104" t="s">
        <v>169</v>
      </c>
      <c r="U33" s="105">
        <v>350</v>
      </c>
      <c r="V33" s="106">
        <v>0</v>
      </c>
      <c r="W33" s="100">
        <v>4</v>
      </c>
      <c r="X33" s="101">
        <v>0</v>
      </c>
      <c r="Y33" s="102">
        <v>10</v>
      </c>
      <c r="Z33" s="103">
        <v>300</v>
      </c>
      <c r="AA33" s="104" t="s">
        <v>169</v>
      </c>
      <c r="AB33" s="105">
        <v>400</v>
      </c>
      <c r="AC33" s="106">
        <v>0</v>
      </c>
      <c r="AD33" s="99" t="s">
        <v>78</v>
      </c>
      <c r="AE33" s="100">
        <v>3</v>
      </c>
      <c r="AF33" s="101">
        <v>0</v>
      </c>
      <c r="AG33" s="102">
        <v>9</v>
      </c>
      <c r="AH33" s="103">
        <v>200</v>
      </c>
      <c r="AI33" s="104" t="s">
        <v>169</v>
      </c>
      <c r="AJ33" s="105">
        <v>800</v>
      </c>
      <c r="AK33" s="106">
        <v>0</v>
      </c>
      <c r="AL33" s="106">
        <v>75</v>
      </c>
      <c r="AM33" s="100">
        <v>3</v>
      </c>
      <c r="AN33" s="101">
        <v>0</v>
      </c>
      <c r="AO33" s="102">
        <v>9</v>
      </c>
      <c r="AP33" s="103">
        <v>0</v>
      </c>
      <c r="AQ33" s="104" t="s">
        <v>169</v>
      </c>
      <c r="AR33" s="105">
        <v>0</v>
      </c>
      <c r="AS33" s="106">
        <v>0</v>
      </c>
      <c r="AT33" s="106">
        <v>100</v>
      </c>
      <c r="AU33" s="100">
        <v>4</v>
      </c>
      <c r="AV33" s="101">
        <v>0</v>
      </c>
      <c r="AW33" s="102">
        <v>10</v>
      </c>
      <c r="AX33" s="103">
        <v>300</v>
      </c>
      <c r="AY33" s="104" t="s">
        <v>169</v>
      </c>
      <c r="AZ33" s="105">
        <v>400</v>
      </c>
      <c r="BA33" s="106">
        <v>0</v>
      </c>
      <c r="BB33" s="106">
        <v>36.4</v>
      </c>
      <c r="BC33" s="99" t="s">
        <v>78</v>
      </c>
      <c r="BD33" s="100">
        <v>1</v>
      </c>
      <c r="BE33" s="101">
        <v>0</v>
      </c>
      <c r="BF33" s="102">
        <v>1</v>
      </c>
      <c r="BG33" s="103">
        <v>0</v>
      </c>
      <c r="BH33" s="104" t="s">
        <v>169</v>
      </c>
      <c r="BI33" s="105">
        <v>0</v>
      </c>
      <c r="BJ33" s="106">
        <v>0</v>
      </c>
      <c r="BK33" s="106">
        <v>25</v>
      </c>
      <c r="BL33" s="100">
        <v>1</v>
      </c>
      <c r="BM33" s="101">
        <v>0</v>
      </c>
      <c r="BN33" s="102">
        <v>1</v>
      </c>
      <c r="BO33" s="103">
        <v>0</v>
      </c>
      <c r="BP33" s="104" t="s">
        <v>169</v>
      </c>
      <c r="BQ33" s="105">
        <v>0</v>
      </c>
      <c r="BR33" s="106">
        <v>0</v>
      </c>
      <c r="BS33" s="106">
        <v>100</v>
      </c>
      <c r="BT33" s="100">
        <v>0</v>
      </c>
      <c r="BU33" s="101">
        <v>0</v>
      </c>
      <c r="BV33" s="102">
        <v>0</v>
      </c>
      <c r="BW33" s="103" t="s">
        <v>169</v>
      </c>
      <c r="BX33" s="104" t="s">
        <v>169</v>
      </c>
      <c r="BY33" s="105" t="s">
        <v>169</v>
      </c>
      <c r="BZ33" s="106">
        <v>0</v>
      </c>
      <c r="CA33" s="106">
        <v>0</v>
      </c>
      <c r="CB33" s="99" t="s">
        <v>78</v>
      </c>
      <c r="CC33" s="100">
        <v>0</v>
      </c>
      <c r="CD33" s="101">
        <v>0</v>
      </c>
      <c r="CE33" s="102">
        <v>0</v>
      </c>
      <c r="CF33" s="103">
        <v>-100</v>
      </c>
      <c r="CG33" s="104" t="s">
        <v>169</v>
      </c>
      <c r="CH33" s="105">
        <v>-100</v>
      </c>
      <c r="CI33" s="106">
        <v>0</v>
      </c>
      <c r="CJ33" s="100">
        <v>0</v>
      </c>
      <c r="CK33" s="101">
        <v>0</v>
      </c>
      <c r="CL33" s="102">
        <v>0</v>
      </c>
      <c r="CM33" s="103">
        <v>-100</v>
      </c>
      <c r="CN33" s="104" t="s">
        <v>169</v>
      </c>
      <c r="CO33" s="105">
        <v>-100</v>
      </c>
      <c r="CP33" s="106">
        <v>0</v>
      </c>
      <c r="CQ33" s="100">
        <v>0</v>
      </c>
      <c r="CR33" s="101">
        <v>0</v>
      </c>
      <c r="CS33" s="102">
        <v>0</v>
      </c>
      <c r="CT33" s="103">
        <v>-100</v>
      </c>
      <c r="CU33" s="104" t="s">
        <v>169</v>
      </c>
      <c r="CV33" s="105">
        <v>-100</v>
      </c>
      <c r="CW33" s="106">
        <v>0</v>
      </c>
      <c r="CX33" s="100">
        <v>0</v>
      </c>
      <c r="CY33" s="101">
        <v>0</v>
      </c>
      <c r="CZ33" s="102">
        <v>0</v>
      </c>
      <c r="DA33" s="103">
        <v>-100</v>
      </c>
      <c r="DB33" s="104" t="s">
        <v>169</v>
      </c>
      <c r="DC33" s="105">
        <v>-100</v>
      </c>
      <c r="DD33" s="106">
        <v>0</v>
      </c>
      <c r="DE33" s="99" t="s">
        <v>78</v>
      </c>
      <c r="DF33" s="100">
        <v>0</v>
      </c>
      <c r="DG33" s="101">
        <v>0</v>
      </c>
      <c r="DH33" s="102">
        <v>0</v>
      </c>
      <c r="DI33" s="103">
        <v>-100</v>
      </c>
      <c r="DJ33" s="104" t="s">
        <v>169</v>
      </c>
      <c r="DK33" s="105">
        <v>-100</v>
      </c>
      <c r="DL33" s="106">
        <v>0</v>
      </c>
      <c r="DM33" s="100">
        <v>0</v>
      </c>
      <c r="DN33" s="101">
        <v>0</v>
      </c>
      <c r="DO33" s="102">
        <v>0</v>
      </c>
      <c r="DP33" s="103">
        <v>-100</v>
      </c>
      <c r="DQ33" s="104" t="s">
        <v>169</v>
      </c>
      <c r="DR33" s="105">
        <v>-100</v>
      </c>
      <c r="DS33" s="106">
        <v>0</v>
      </c>
      <c r="DT33" s="100">
        <v>0</v>
      </c>
      <c r="DU33" s="101">
        <v>0</v>
      </c>
      <c r="DV33" s="102">
        <v>0</v>
      </c>
      <c r="DW33" s="103" t="s">
        <v>169</v>
      </c>
      <c r="DX33" s="104" t="s">
        <v>169</v>
      </c>
      <c r="DY33" s="105" t="s">
        <v>169</v>
      </c>
      <c r="DZ33" s="106">
        <v>0</v>
      </c>
      <c r="EA33" s="100">
        <v>0</v>
      </c>
      <c r="EB33" s="101">
        <v>0</v>
      </c>
      <c r="EC33" s="102">
        <v>0</v>
      </c>
      <c r="ED33" s="103" t="s">
        <v>169</v>
      </c>
      <c r="EE33" s="104" t="s">
        <v>169</v>
      </c>
      <c r="EF33" s="105" t="s">
        <v>169</v>
      </c>
      <c r="EG33" s="106">
        <v>0</v>
      </c>
    </row>
    <row r="34" spans="1:137" ht="22.15" customHeight="1" thickBot="1">
      <c r="A34" s="108" t="s">
        <v>79</v>
      </c>
      <c r="B34" s="109">
        <v>8</v>
      </c>
      <c r="C34" s="110">
        <v>0</v>
      </c>
      <c r="D34" s="111">
        <v>8</v>
      </c>
      <c r="E34" s="112">
        <v>-20</v>
      </c>
      <c r="F34" s="113" t="s">
        <v>169</v>
      </c>
      <c r="G34" s="114">
        <v>-20</v>
      </c>
      <c r="H34" s="115">
        <v>0</v>
      </c>
      <c r="I34" s="109">
        <v>3</v>
      </c>
      <c r="J34" s="110">
        <v>0</v>
      </c>
      <c r="K34" s="111">
        <v>3</v>
      </c>
      <c r="L34" s="112">
        <v>-25</v>
      </c>
      <c r="M34" s="113" t="s">
        <v>169</v>
      </c>
      <c r="N34" s="114">
        <v>-25</v>
      </c>
      <c r="O34" s="115">
        <v>0</v>
      </c>
      <c r="P34" s="109">
        <v>6</v>
      </c>
      <c r="Q34" s="110">
        <v>0</v>
      </c>
      <c r="R34" s="111">
        <v>6</v>
      </c>
      <c r="S34" s="112" t="s">
        <v>169</v>
      </c>
      <c r="T34" s="113" t="s">
        <v>169</v>
      </c>
      <c r="U34" s="114" t="s">
        <v>169</v>
      </c>
      <c r="V34" s="115">
        <v>0</v>
      </c>
      <c r="W34" s="109">
        <v>8</v>
      </c>
      <c r="X34" s="110">
        <v>0</v>
      </c>
      <c r="Y34" s="111">
        <v>8</v>
      </c>
      <c r="Z34" s="112">
        <v>-27.3</v>
      </c>
      <c r="AA34" s="113" t="s">
        <v>169</v>
      </c>
      <c r="AB34" s="114">
        <v>-27.3</v>
      </c>
      <c r="AC34" s="115">
        <v>0</v>
      </c>
      <c r="AD34" s="108" t="s">
        <v>79</v>
      </c>
      <c r="AE34" s="109">
        <v>3</v>
      </c>
      <c r="AF34" s="110">
        <v>0</v>
      </c>
      <c r="AG34" s="111">
        <v>3</v>
      </c>
      <c r="AH34" s="112">
        <v>-40</v>
      </c>
      <c r="AI34" s="113" t="s">
        <v>169</v>
      </c>
      <c r="AJ34" s="114">
        <v>-40</v>
      </c>
      <c r="AK34" s="115">
        <v>0</v>
      </c>
      <c r="AL34" s="115">
        <v>37.5</v>
      </c>
      <c r="AM34" s="109">
        <v>2</v>
      </c>
      <c r="AN34" s="110">
        <v>0</v>
      </c>
      <c r="AO34" s="111">
        <v>2</v>
      </c>
      <c r="AP34" s="112">
        <v>-60</v>
      </c>
      <c r="AQ34" s="113" t="s">
        <v>169</v>
      </c>
      <c r="AR34" s="114">
        <v>-60</v>
      </c>
      <c r="AS34" s="115">
        <v>0</v>
      </c>
      <c r="AT34" s="115">
        <v>66.7</v>
      </c>
      <c r="AU34" s="109">
        <v>8</v>
      </c>
      <c r="AV34" s="110">
        <v>0</v>
      </c>
      <c r="AW34" s="111">
        <v>8</v>
      </c>
      <c r="AX34" s="112">
        <v>-20</v>
      </c>
      <c r="AY34" s="113" t="s">
        <v>169</v>
      </c>
      <c r="AZ34" s="114">
        <v>-20</v>
      </c>
      <c r="BA34" s="115">
        <v>0</v>
      </c>
      <c r="BB34" s="115">
        <v>26.7</v>
      </c>
      <c r="BC34" s="108" t="s">
        <v>79</v>
      </c>
      <c r="BD34" s="109">
        <v>3</v>
      </c>
      <c r="BE34" s="110">
        <v>0</v>
      </c>
      <c r="BF34" s="111">
        <v>3</v>
      </c>
      <c r="BG34" s="112" t="s">
        <v>169</v>
      </c>
      <c r="BH34" s="113" t="s">
        <v>169</v>
      </c>
      <c r="BI34" s="114" t="s">
        <v>169</v>
      </c>
      <c r="BJ34" s="115">
        <v>0</v>
      </c>
      <c r="BK34" s="115">
        <v>37.5</v>
      </c>
      <c r="BL34" s="109">
        <v>0</v>
      </c>
      <c r="BM34" s="110">
        <v>0</v>
      </c>
      <c r="BN34" s="111">
        <v>0</v>
      </c>
      <c r="BO34" s="112">
        <v>-100</v>
      </c>
      <c r="BP34" s="113" t="s">
        <v>169</v>
      </c>
      <c r="BQ34" s="114">
        <v>-100</v>
      </c>
      <c r="BR34" s="115">
        <v>0</v>
      </c>
      <c r="BS34" s="115">
        <v>0</v>
      </c>
      <c r="BT34" s="109">
        <v>1</v>
      </c>
      <c r="BU34" s="110">
        <v>0</v>
      </c>
      <c r="BV34" s="111">
        <v>1</v>
      </c>
      <c r="BW34" s="112">
        <v>0</v>
      </c>
      <c r="BX34" s="113" t="s">
        <v>169</v>
      </c>
      <c r="BY34" s="114">
        <v>0</v>
      </c>
      <c r="BZ34" s="115">
        <v>0</v>
      </c>
      <c r="CA34" s="115">
        <v>33.299999999999997</v>
      </c>
      <c r="CB34" s="108" t="s">
        <v>79</v>
      </c>
      <c r="CC34" s="109">
        <v>2</v>
      </c>
      <c r="CD34" s="110">
        <v>0</v>
      </c>
      <c r="CE34" s="111">
        <v>2</v>
      </c>
      <c r="CF34" s="112">
        <v>100</v>
      </c>
      <c r="CG34" s="113" t="s">
        <v>169</v>
      </c>
      <c r="CH34" s="114">
        <v>100</v>
      </c>
      <c r="CI34" s="115">
        <v>0</v>
      </c>
      <c r="CJ34" s="109">
        <v>2</v>
      </c>
      <c r="CK34" s="110">
        <v>0</v>
      </c>
      <c r="CL34" s="111">
        <v>2</v>
      </c>
      <c r="CM34" s="112">
        <v>100</v>
      </c>
      <c r="CN34" s="113" t="s">
        <v>169</v>
      </c>
      <c r="CO34" s="114">
        <v>100</v>
      </c>
      <c r="CP34" s="115">
        <v>0</v>
      </c>
      <c r="CQ34" s="109">
        <v>2</v>
      </c>
      <c r="CR34" s="110">
        <v>0</v>
      </c>
      <c r="CS34" s="111">
        <v>2</v>
      </c>
      <c r="CT34" s="112">
        <v>100</v>
      </c>
      <c r="CU34" s="113" t="s">
        <v>169</v>
      </c>
      <c r="CV34" s="114">
        <v>100</v>
      </c>
      <c r="CW34" s="115">
        <v>0</v>
      </c>
      <c r="CX34" s="109">
        <v>2</v>
      </c>
      <c r="CY34" s="110">
        <v>0</v>
      </c>
      <c r="CZ34" s="111">
        <v>2</v>
      </c>
      <c r="DA34" s="112">
        <v>100</v>
      </c>
      <c r="DB34" s="113" t="s">
        <v>169</v>
      </c>
      <c r="DC34" s="114">
        <v>100</v>
      </c>
      <c r="DD34" s="115">
        <v>0</v>
      </c>
      <c r="DE34" s="108" t="s">
        <v>79</v>
      </c>
      <c r="DF34" s="109">
        <v>1</v>
      </c>
      <c r="DG34" s="110">
        <v>0</v>
      </c>
      <c r="DH34" s="111">
        <v>1</v>
      </c>
      <c r="DI34" s="112" t="s">
        <v>169</v>
      </c>
      <c r="DJ34" s="113" t="s">
        <v>169</v>
      </c>
      <c r="DK34" s="114" t="s">
        <v>169</v>
      </c>
      <c r="DL34" s="115">
        <v>0</v>
      </c>
      <c r="DM34" s="109">
        <v>1</v>
      </c>
      <c r="DN34" s="110">
        <v>0</v>
      </c>
      <c r="DO34" s="111">
        <v>1</v>
      </c>
      <c r="DP34" s="112" t="s">
        <v>169</v>
      </c>
      <c r="DQ34" s="113" t="s">
        <v>169</v>
      </c>
      <c r="DR34" s="114" t="s">
        <v>169</v>
      </c>
      <c r="DS34" s="115">
        <v>0</v>
      </c>
      <c r="DT34" s="109">
        <v>0</v>
      </c>
      <c r="DU34" s="110">
        <v>0</v>
      </c>
      <c r="DV34" s="111">
        <v>0</v>
      </c>
      <c r="DW34" s="112" t="s">
        <v>169</v>
      </c>
      <c r="DX34" s="113" t="s">
        <v>169</v>
      </c>
      <c r="DY34" s="114" t="s">
        <v>169</v>
      </c>
      <c r="DZ34" s="115">
        <v>0</v>
      </c>
      <c r="EA34" s="109">
        <v>0</v>
      </c>
      <c r="EB34" s="110">
        <v>0</v>
      </c>
      <c r="EC34" s="111">
        <v>0</v>
      </c>
      <c r="ED34" s="112" t="s">
        <v>169</v>
      </c>
      <c r="EE34" s="113" t="s">
        <v>169</v>
      </c>
      <c r="EF34" s="114" t="s">
        <v>169</v>
      </c>
      <c r="EG34" s="115">
        <v>0</v>
      </c>
    </row>
    <row r="35" spans="1:137"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</row>
  </sheetData>
  <mergeCells count="124">
    <mergeCell ref="DZ5:DZ6"/>
    <mergeCell ref="EA5:EA6"/>
    <mergeCell ref="EB5:EB6"/>
    <mergeCell ref="EC5:EC6"/>
    <mergeCell ref="ED5:EF5"/>
    <mergeCell ref="EG5:EG6"/>
    <mergeCell ref="DP5:DR5"/>
    <mergeCell ref="DS5:DS6"/>
    <mergeCell ref="DT5:DT6"/>
    <mergeCell ref="DU5:DU6"/>
    <mergeCell ref="DV5:DV6"/>
    <mergeCell ref="DW5:DY5"/>
    <mergeCell ref="DH5:DH6"/>
    <mergeCell ref="DI5:DK5"/>
    <mergeCell ref="DL5:DL6"/>
    <mergeCell ref="DM5:DM6"/>
    <mergeCell ref="DN5:DN6"/>
    <mergeCell ref="DO5:DO6"/>
    <mergeCell ref="CY5:CY6"/>
    <mergeCell ref="CZ5:CZ6"/>
    <mergeCell ref="DA5:DC5"/>
    <mergeCell ref="DD5:DD6"/>
    <mergeCell ref="DF5:DF6"/>
    <mergeCell ref="DG5:DG6"/>
    <mergeCell ref="CQ5:CQ6"/>
    <mergeCell ref="CR5:CR6"/>
    <mergeCell ref="CS5:CS6"/>
    <mergeCell ref="CT5:CV5"/>
    <mergeCell ref="CW5:CW6"/>
    <mergeCell ref="CX5:CX6"/>
    <mergeCell ref="CI5:CI6"/>
    <mergeCell ref="CJ5:CJ6"/>
    <mergeCell ref="CK5:CK6"/>
    <mergeCell ref="CL5:CL6"/>
    <mergeCell ref="CM5:CO5"/>
    <mergeCell ref="CP5:CP6"/>
    <mergeCell ref="BZ5:BZ6"/>
    <mergeCell ref="CA5:CA6"/>
    <mergeCell ref="CC5:CC6"/>
    <mergeCell ref="CD5:CD6"/>
    <mergeCell ref="CE5:CE6"/>
    <mergeCell ref="CF5:CH5"/>
    <mergeCell ref="BR5:BR6"/>
    <mergeCell ref="BS5:BS6"/>
    <mergeCell ref="BT5:BT6"/>
    <mergeCell ref="BU5:BU6"/>
    <mergeCell ref="BV5:BV6"/>
    <mergeCell ref="BW5:BY5"/>
    <mergeCell ref="AP5:AR5"/>
    <mergeCell ref="BJ5:BJ6"/>
    <mergeCell ref="BK5:BK6"/>
    <mergeCell ref="BL5:BL6"/>
    <mergeCell ref="BM5:BM6"/>
    <mergeCell ref="BN5:BN6"/>
    <mergeCell ref="BO5:BQ5"/>
    <mergeCell ref="BA5:BA6"/>
    <mergeCell ref="BB5:BB6"/>
    <mergeCell ref="BD5:BD6"/>
    <mergeCell ref="BE5:BE6"/>
    <mergeCell ref="BF5:BF6"/>
    <mergeCell ref="BG5:BI5"/>
    <mergeCell ref="B5:B6"/>
    <mergeCell ref="C5:C6"/>
    <mergeCell ref="D5:D6"/>
    <mergeCell ref="E5:G5"/>
    <mergeCell ref="H5:H6"/>
    <mergeCell ref="I5:I6"/>
    <mergeCell ref="Z5:AB5"/>
    <mergeCell ref="AC5:AC6"/>
    <mergeCell ref="AE5:AE6"/>
    <mergeCell ref="R5:R6"/>
    <mergeCell ref="S5:U5"/>
    <mergeCell ref="V5:V6"/>
    <mergeCell ref="W5:W6"/>
    <mergeCell ref="X5:X6"/>
    <mergeCell ref="Y5:Y6"/>
    <mergeCell ref="BL4:BS4"/>
    <mergeCell ref="BT4:CA4"/>
    <mergeCell ref="CC4:CI4"/>
    <mergeCell ref="CJ4:CP4"/>
    <mergeCell ref="J5:J6"/>
    <mergeCell ref="K5:K6"/>
    <mergeCell ref="L5:N5"/>
    <mergeCell ref="O5:O6"/>
    <mergeCell ref="P5:P6"/>
    <mergeCell ref="Q5:Q6"/>
    <mergeCell ref="AF5:AF6"/>
    <mergeCell ref="AG5:AG6"/>
    <mergeCell ref="AH5:AJ5"/>
    <mergeCell ref="AS5:AS6"/>
    <mergeCell ref="AT5:AT6"/>
    <mergeCell ref="AU5:AU6"/>
    <mergeCell ref="AV5:AV6"/>
    <mergeCell ref="AW5:AW6"/>
    <mergeCell ref="AX5:AZ5"/>
    <mergeCell ref="AK5:AK6"/>
    <mergeCell ref="AL5:AL6"/>
    <mergeCell ref="AM5:AM6"/>
    <mergeCell ref="AN5:AN6"/>
    <mergeCell ref="AO5:AO6"/>
    <mergeCell ref="CB1:DD1"/>
    <mergeCell ref="DE1:EG1"/>
    <mergeCell ref="A2:AC2"/>
    <mergeCell ref="AD2:BB2"/>
    <mergeCell ref="BC2:CA2"/>
    <mergeCell ref="CB2:DD2"/>
    <mergeCell ref="DE2:EG2"/>
    <mergeCell ref="B4:H4"/>
    <mergeCell ref="I4:O4"/>
    <mergeCell ref="P4:V4"/>
    <mergeCell ref="W4:AC4"/>
    <mergeCell ref="AE4:AL4"/>
    <mergeCell ref="AM4:AT4"/>
    <mergeCell ref="A1:AC1"/>
    <mergeCell ref="AD1:BB1"/>
    <mergeCell ref="BC1:CA1"/>
    <mergeCell ref="CQ4:CW4"/>
    <mergeCell ref="CX4:DD4"/>
    <mergeCell ref="DF4:DL4"/>
    <mergeCell ref="DM4:DS4"/>
    <mergeCell ref="DT4:DZ4"/>
    <mergeCell ref="EA4:EG4"/>
    <mergeCell ref="AU4:BB4"/>
    <mergeCell ref="BD4:BK4"/>
  </mergeCells>
  <conditionalFormatting sqref="B7:H34">
    <cfRule type="cellIs" dxfId="256" priority="78" operator="equal">
      <formula>0</formula>
    </cfRule>
  </conditionalFormatting>
  <conditionalFormatting sqref="E7:G34">
    <cfRule type="cellIs" dxfId="255" priority="77" operator="greaterThan">
      <formula>1</formula>
    </cfRule>
  </conditionalFormatting>
  <conditionalFormatting sqref="AX7:AZ34">
    <cfRule type="cellIs" dxfId="254" priority="66" operator="equal">
      <formula>0</formula>
    </cfRule>
  </conditionalFormatting>
  <conditionalFormatting sqref="AE7:AG34 AL7:AL34">
    <cfRule type="cellIs" dxfId="253" priority="76" operator="equal">
      <formula>0</formula>
    </cfRule>
  </conditionalFormatting>
  <conditionalFormatting sqref="AM7:AO34 AT7:AT34">
    <cfRule type="cellIs" dxfId="252" priority="75" operator="equal">
      <formula>0</formula>
    </cfRule>
  </conditionalFormatting>
  <conditionalFormatting sqref="AU7:AW34 BB7:BB34">
    <cfRule type="cellIs" dxfId="251" priority="74" operator="equal">
      <formula>0</formula>
    </cfRule>
  </conditionalFormatting>
  <conditionalFormatting sqref="E8:G34">
    <cfRule type="containsText" dxfId="250" priority="73" operator="containsText" text="стаб.">
      <formula>NOT(ISERROR(SEARCH("стаб.",E8)))</formula>
    </cfRule>
  </conditionalFormatting>
  <conditionalFormatting sqref="AH7:AJ34">
    <cfRule type="cellIs" dxfId="249" priority="72" operator="equal">
      <formula>0</formula>
    </cfRule>
  </conditionalFormatting>
  <conditionalFormatting sqref="AH7:AJ34">
    <cfRule type="cellIs" dxfId="248" priority="71" operator="greaterThan">
      <formula>1</formula>
    </cfRule>
  </conditionalFormatting>
  <conditionalFormatting sqref="AH8:AJ34">
    <cfRule type="containsText" dxfId="247" priority="70" operator="containsText" text="стаб.">
      <formula>NOT(ISERROR(SEARCH("стаб.",AH8)))</formula>
    </cfRule>
  </conditionalFormatting>
  <conditionalFormatting sqref="AP7:AR34">
    <cfRule type="cellIs" dxfId="246" priority="69" operator="equal">
      <formula>0</formula>
    </cfRule>
  </conditionalFormatting>
  <conditionalFormatting sqref="AP7:AR34">
    <cfRule type="cellIs" dxfId="245" priority="68" operator="greaterThan">
      <formula>1</formula>
    </cfRule>
  </conditionalFormatting>
  <conditionalFormatting sqref="AP8:AR34">
    <cfRule type="containsText" dxfId="244" priority="67" operator="containsText" text="стаб.">
      <formula>NOT(ISERROR(SEARCH("стаб.",AP8)))</formula>
    </cfRule>
  </conditionalFormatting>
  <conditionalFormatting sqref="BD7:BI34 BK7:BK34">
    <cfRule type="cellIs" dxfId="243" priority="62" operator="equal">
      <formula>0</formula>
    </cfRule>
  </conditionalFormatting>
  <conditionalFormatting sqref="AX7:AZ34">
    <cfRule type="cellIs" dxfId="242" priority="65" operator="greaterThan">
      <formula>1</formula>
    </cfRule>
  </conditionalFormatting>
  <conditionalFormatting sqref="AX8:AZ34">
    <cfRule type="containsText" dxfId="241" priority="64" operator="containsText" text="стаб.">
      <formula>NOT(ISERROR(SEARCH("стаб.",AX8)))</formula>
    </cfRule>
  </conditionalFormatting>
  <conditionalFormatting sqref="E7:G7 AH7:AJ7 AP7:AR7 AX7:AZ7">
    <cfRule type="containsText" dxfId="240" priority="63" operator="containsText" text="стаб.">
      <formula>NOT(ISERROR(SEARCH("стаб.",E7)))</formula>
    </cfRule>
  </conditionalFormatting>
  <conditionalFormatting sqref="BT7:BY34 CA7:CA34">
    <cfRule type="cellIs" dxfId="239" priority="58" operator="equal">
      <formula>0</formula>
    </cfRule>
  </conditionalFormatting>
  <conditionalFormatting sqref="BG7:BI34">
    <cfRule type="cellIs" dxfId="238" priority="61" operator="greaterThan">
      <formula>1</formula>
    </cfRule>
  </conditionalFormatting>
  <conditionalFormatting sqref="BG8:BI34">
    <cfRule type="containsText" dxfId="237" priority="60" operator="containsText" text="стаб.">
      <formula>NOT(ISERROR(SEARCH("стаб.",BG8)))</formula>
    </cfRule>
  </conditionalFormatting>
  <conditionalFormatting sqref="BG7:BI7">
    <cfRule type="containsText" dxfId="236" priority="59" operator="containsText" text="стаб.">
      <formula>NOT(ISERROR(SEARCH("стаб.",BG7)))</formula>
    </cfRule>
  </conditionalFormatting>
  <conditionalFormatting sqref="CC7:CI34">
    <cfRule type="cellIs" dxfId="235" priority="54" operator="equal">
      <formula>0</formula>
    </cfRule>
  </conditionalFormatting>
  <conditionalFormatting sqref="BW7:BY34">
    <cfRule type="cellIs" dxfId="234" priority="57" operator="greaterThan">
      <formula>1</formula>
    </cfRule>
  </conditionalFormatting>
  <conditionalFormatting sqref="BW8:BY34">
    <cfRule type="containsText" dxfId="233" priority="56" operator="containsText" text="стаб.">
      <formula>NOT(ISERROR(SEARCH("стаб.",BW8)))</formula>
    </cfRule>
  </conditionalFormatting>
  <conditionalFormatting sqref="BW7:BY7">
    <cfRule type="containsText" dxfId="232" priority="55" operator="containsText" text="стаб.">
      <formula>NOT(ISERROR(SEARCH("стаб.",BW7)))</formula>
    </cfRule>
  </conditionalFormatting>
  <conditionalFormatting sqref="CF7:CH34">
    <cfRule type="cellIs" dxfId="231" priority="53" operator="greaterThan">
      <formula>1</formula>
    </cfRule>
  </conditionalFormatting>
  <conditionalFormatting sqref="CF8:CH34">
    <cfRule type="containsText" dxfId="230" priority="52" operator="containsText" text="стаб.">
      <formula>NOT(ISERROR(SEARCH("стаб.",CF8)))</formula>
    </cfRule>
  </conditionalFormatting>
  <conditionalFormatting sqref="CF7:CH7">
    <cfRule type="containsText" dxfId="229" priority="51" operator="containsText" text="стаб.">
      <formula>NOT(ISERROR(SEARCH("стаб.",CF7)))</formula>
    </cfRule>
  </conditionalFormatting>
  <conditionalFormatting sqref="CQ7:CW34">
    <cfRule type="cellIs" dxfId="228" priority="50" operator="equal">
      <formula>0</formula>
    </cfRule>
  </conditionalFormatting>
  <conditionalFormatting sqref="CT7:CV34">
    <cfRule type="cellIs" dxfId="227" priority="49" operator="greaterThan">
      <formula>1</formula>
    </cfRule>
  </conditionalFormatting>
  <conditionalFormatting sqref="CT8:CV34">
    <cfRule type="containsText" dxfId="226" priority="48" operator="containsText" text="стаб.">
      <formula>NOT(ISERROR(SEARCH("стаб.",CT8)))</formula>
    </cfRule>
  </conditionalFormatting>
  <conditionalFormatting sqref="CT7:CV7">
    <cfRule type="containsText" dxfId="225" priority="47" operator="containsText" text="стаб.">
      <formula>NOT(ISERROR(SEARCH("стаб.",CT7)))</formula>
    </cfRule>
  </conditionalFormatting>
  <conditionalFormatting sqref="DI7:DK7">
    <cfRule type="containsText" dxfId="224" priority="43" operator="containsText" text="стаб.">
      <formula>NOT(ISERROR(SEARCH("стаб.",DI7)))</formula>
    </cfRule>
  </conditionalFormatting>
  <conditionalFormatting sqref="DW7:DY7">
    <cfRule type="containsText" dxfId="223" priority="39" operator="containsText" text="стаб.">
      <formula>NOT(ISERROR(SEARCH("стаб.",DW7)))</formula>
    </cfRule>
  </conditionalFormatting>
  <conditionalFormatting sqref="L7:N7">
    <cfRule type="containsText" dxfId="222" priority="35" operator="containsText" text="стаб.">
      <formula>NOT(ISERROR(SEARCH("стаб.",L7)))</formula>
    </cfRule>
  </conditionalFormatting>
  <conditionalFormatting sqref="DF7:DL34">
    <cfRule type="cellIs" dxfId="221" priority="46" operator="equal">
      <formula>0</formula>
    </cfRule>
  </conditionalFormatting>
  <conditionalFormatting sqref="DI7:DK34">
    <cfRule type="cellIs" dxfId="220" priority="45" operator="greaterThan">
      <formula>1</formula>
    </cfRule>
  </conditionalFormatting>
  <conditionalFormatting sqref="DI8:DK34">
    <cfRule type="containsText" dxfId="219" priority="44" operator="containsText" text="стаб.">
      <formula>NOT(ISERROR(SEARCH("стаб.",DI8)))</formula>
    </cfRule>
  </conditionalFormatting>
  <conditionalFormatting sqref="BO7:BQ7">
    <cfRule type="containsText" dxfId="218" priority="31" operator="containsText" text="стаб.">
      <formula>NOT(ISERROR(SEARCH("стаб.",BO7)))</formula>
    </cfRule>
  </conditionalFormatting>
  <conditionalFormatting sqref="DT7:DZ34">
    <cfRule type="cellIs" dxfId="217" priority="42" operator="equal">
      <formula>0</formula>
    </cfRule>
  </conditionalFormatting>
  <conditionalFormatting sqref="DW7:DY34">
    <cfRule type="cellIs" dxfId="216" priority="41" operator="greaterThan">
      <formula>1</formula>
    </cfRule>
  </conditionalFormatting>
  <conditionalFormatting sqref="DW8:DY34">
    <cfRule type="containsText" dxfId="215" priority="40" operator="containsText" text="стаб.">
      <formula>NOT(ISERROR(SEARCH("стаб.",DW8)))</formula>
    </cfRule>
  </conditionalFormatting>
  <conditionalFormatting sqref="I7:O34">
    <cfRule type="cellIs" dxfId="214" priority="38" operator="equal">
      <formula>0</formula>
    </cfRule>
  </conditionalFormatting>
  <conditionalFormatting sqref="L7:N34">
    <cfRule type="cellIs" dxfId="213" priority="37" operator="greaterThan">
      <formula>1</formula>
    </cfRule>
  </conditionalFormatting>
  <conditionalFormatting sqref="L8:N34">
    <cfRule type="containsText" dxfId="212" priority="36" operator="containsText" text="стаб.">
      <formula>NOT(ISERROR(SEARCH("стаб.",L8)))</formula>
    </cfRule>
  </conditionalFormatting>
  <conditionalFormatting sqref="BL7:BQ34 BS7:BS34">
    <cfRule type="cellIs" dxfId="211" priority="34" operator="equal">
      <formula>0</formula>
    </cfRule>
  </conditionalFormatting>
  <conditionalFormatting sqref="BO7:BQ34">
    <cfRule type="cellIs" dxfId="210" priority="33" operator="greaterThan">
      <formula>1</formula>
    </cfRule>
  </conditionalFormatting>
  <conditionalFormatting sqref="BO8:BQ34">
    <cfRule type="containsText" dxfId="209" priority="32" operator="containsText" text="стаб.">
      <formula>NOT(ISERROR(SEARCH("стаб.",BO8)))</formula>
    </cfRule>
  </conditionalFormatting>
  <conditionalFormatting sqref="CM7:CO7">
    <cfRule type="containsText" dxfId="208" priority="27" operator="containsText" text="стаб.">
      <formula>NOT(ISERROR(SEARCH("стаб.",CM7)))</formula>
    </cfRule>
  </conditionalFormatting>
  <conditionalFormatting sqref="CJ7:CP34">
    <cfRule type="cellIs" dxfId="207" priority="30" operator="equal">
      <formula>0</formula>
    </cfRule>
  </conditionalFormatting>
  <conditionalFormatting sqref="CM7:CO34">
    <cfRule type="cellIs" dxfId="206" priority="29" operator="greaterThan">
      <formula>1</formula>
    </cfRule>
  </conditionalFormatting>
  <conditionalFormatting sqref="CM8:CO34">
    <cfRule type="containsText" dxfId="205" priority="28" operator="containsText" text="стаб.">
      <formula>NOT(ISERROR(SEARCH("стаб.",CM8)))</formula>
    </cfRule>
  </conditionalFormatting>
  <conditionalFormatting sqref="DA7:DC7">
    <cfRule type="containsText" dxfId="204" priority="23" operator="containsText" text="стаб.">
      <formula>NOT(ISERROR(SEARCH("стаб.",DA7)))</formula>
    </cfRule>
  </conditionalFormatting>
  <conditionalFormatting sqref="CX7:DD34">
    <cfRule type="cellIs" dxfId="203" priority="26" operator="equal">
      <formula>0</formula>
    </cfRule>
  </conditionalFormatting>
  <conditionalFormatting sqref="DA7:DC34">
    <cfRule type="cellIs" dxfId="202" priority="25" operator="greaterThan">
      <formula>1</formula>
    </cfRule>
  </conditionalFormatting>
  <conditionalFormatting sqref="DA8:DC34">
    <cfRule type="containsText" dxfId="201" priority="24" operator="containsText" text="стаб.">
      <formula>NOT(ISERROR(SEARCH("стаб.",DA8)))</formula>
    </cfRule>
  </conditionalFormatting>
  <conditionalFormatting sqref="DM7:DS34">
    <cfRule type="cellIs" dxfId="200" priority="22" operator="equal">
      <formula>0</formula>
    </cfRule>
  </conditionalFormatting>
  <conditionalFormatting sqref="DP7:DR34">
    <cfRule type="cellIs" dxfId="199" priority="21" operator="greaterThan">
      <formula>1</formula>
    </cfRule>
  </conditionalFormatting>
  <conditionalFormatting sqref="DP8:DR34">
    <cfRule type="containsText" dxfId="198" priority="20" operator="containsText" text="стаб.">
      <formula>NOT(ISERROR(SEARCH("стаб.",DP8)))</formula>
    </cfRule>
  </conditionalFormatting>
  <conditionalFormatting sqref="DP7:DR7">
    <cfRule type="containsText" dxfId="197" priority="19" operator="containsText" text="стаб.">
      <formula>NOT(ISERROR(SEARCH("стаб.",DP7)))</formula>
    </cfRule>
  </conditionalFormatting>
  <conditionalFormatting sqref="ED7:EF7">
    <cfRule type="containsText" dxfId="196" priority="15" operator="containsText" text="стаб.">
      <formula>NOT(ISERROR(SEARCH("стаб.",ED7)))</formula>
    </cfRule>
  </conditionalFormatting>
  <conditionalFormatting sqref="EA7:EG34">
    <cfRule type="cellIs" dxfId="195" priority="18" operator="equal">
      <formula>0</formula>
    </cfRule>
  </conditionalFormatting>
  <conditionalFormatting sqref="ED7:EF34">
    <cfRule type="cellIs" dxfId="194" priority="17" operator="greaterThan">
      <formula>1</formula>
    </cfRule>
  </conditionalFormatting>
  <conditionalFormatting sqref="ED8:EF34">
    <cfRule type="containsText" dxfId="193" priority="16" operator="containsText" text="стаб.">
      <formula>NOT(ISERROR(SEARCH("стаб.",ED8)))</formula>
    </cfRule>
  </conditionalFormatting>
  <conditionalFormatting sqref="S7:U7">
    <cfRule type="containsText" dxfId="192" priority="11" operator="containsText" text="стаб.">
      <formula>NOT(ISERROR(SEARCH("стаб.",S7)))</formula>
    </cfRule>
  </conditionalFormatting>
  <conditionalFormatting sqref="Z7:AB7">
    <cfRule type="containsText" dxfId="191" priority="7" operator="containsText" text="стаб.">
      <formula>NOT(ISERROR(SEARCH("стаб.",Z7)))</formula>
    </cfRule>
  </conditionalFormatting>
  <conditionalFormatting sqref="P7:V34">
    <cfRule type="cellIs" dxfId="190" priority="14" operator="equal">
      <formula>0</formula>
    </cfRule>
  </conditionalFormatting>
  <conditionalFormatting sqref="S7:U34">
    <cfRule type="cellIs" dxfId="189" priority="13" operator="greaterThan">
      <formula>1</formula>
    </cfRule>
  </conditionalFormatting>
  <conditionalFormatting sqref="S8:U34">
    <cfRule type="containsText" dxfId="188" priority="12" operator="containsText" text="стаб.">
      <formula>NOT(ISERROR(SEARCH("стаб.",S8)))</formula>
    </cfRule>
  </conditionalFormatting>
  <conditionalFormatting sqref="W7:AC34">
    <cfRule type="cellIs" dxfId="187" priority="10" operator="equal">
      <formula>0</formula>
    </cfRule>
  </conditionalFormatting>
  <conditionalFormatting sqref="Z7:AB34">
    <cfRule type="cellIs" dxfId="186" priority="9" operator="greaterThan">
      <formula>1</formula>
    </cfRule>
  </conditionalFormatting>
  <conditionalFormatting sqref="Z8:AB34">
    <cfRule type="containsText" dxfId="185" priority="8" operator="containsText" text="стаб.">
      <formula>NOT(ISERROR(SEARCH("стаб.",Z8)))</formula>
    </cfRule>
  </conditionalFormatting>
  <conditionalFormatting sqref="AK7:AK34">
    <cfRule type="cellIs" dxfId="184" priority="6" operator="equal">
      <formula>0</formula>
    </cfRule>
  </conditionalFormatting>
  <conditionalFormatting sqref="BJ7:BJ34">
    <cfRule type="cellIs" dxfId="183" priority="5" operator="equal">
      <formula>0</formula>
    </cfRule>
  </conditionalFormatting>
  <conditionalFormatting sqref="BR7:BR34">
    <cfRule type="cellIs" dxfId="182" priority="4" operator="equal">
      <formula>0</formula>
    </cfRule>
  </conditionalFormatting>
  <conditionalFormatting sqref="BZ7:BZ34">
    <cfRule type="cellIs" dxfId="181" priority="3" operator="equal">
      <formula>0</formula>
    </cfRule>
  </conditionalFormatting>
  <conditionalFormatting sqref="AS7:AS34">
    <cfRule type="cellIs" dxfId="180" priority="2" operator="equal">
      <formula>0</formula>
    </cfRule>
  </conditionalFormatting>
  <conditionalFormatting sqref="BA7:BA34">
    <cfRule type="cellIs" dxfId="179" priority="1" operator="equal">
      <formula>0</formula>
    </cfRule>
  </conditionalFormatting>
  <pageMargins left="0.39370078740157483" right="0.39370078740157483" top="0.94488188976377963" bottom="0.3937007874015748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5"/>
  <sheetViews>
    <sheetView view="pageBreakPreview" zoomScale="50" zoomScaleNormal="80" zoomScaleSheetLayoutView="50" workbookViewId="0">
      <selection activeCell="H9" sqref="H9"/>
    </sheetView>
  </sheetViews>
  <sheetFormatPr defaultColWidth="8.85546875" defaultRowHeight="15"/>
  <cols>
    <col min="1" max="1" width="22.7109375" style="3" customWidth="1"/>
    <col min="2" max="4" width="7" style="62" customWidth="1"/>
    <col min="5" max="5" width="7.42578125" style="62" bestFit="1" customWidth="1"/>
    <col min="6" max="6" width="8.140625" style="62" bestFit="1" customWidth="1"/>
    <col min="7" max="7" width="7.42578125" style="62" bestFit="1" customWidth="1"/>
    <col min="8" max="11" width="6.5703125" style="62" customWidth="1"/>
    <col min="12" max="14" width="8.140625" style="62" bestFit="1" customWidth="1"/>
    <col min="15" max="19" width="6.5703125" style="62" customWidth="1"/>
    <col min="20" max="22" width="8.140625" style="62" bestFit="1" customWidth="1"/>
    <col min="23" max="27" width="6.5703125" style="62" customWidth="1"/>
    <col min="28" max="29" width="8.140625" style="62" bestFit="1" customWidth="1"/>
    <col min="30" max="30" width="8.140625" style="62" customWidth="1"/>
    <col min="31" max="31" width="8.28515625" style="62" customWidth="1"/>
    <col min="32" max="32" width="7.42578125" style="62" customWidth="1"/>
    <col min="33" max="33" width="22.7109375" style="3" customWidth="1"/>
    <col min="34" max="34" width="5.7109375" style="62" bestFit="1" customWidth="1"/>
    <col min="35" max="36" width="6.140625" style="62" bestFit="1" customWidth="1"/>
    <col min="37" max="38" width="8.140625" style="62" bestFit="1" customWidth="1"/>
    <col min="39" max="39" width="7.42578125" style="62" customWidth="1"/>
    <col min="40" max="41" width="7.85546875" style="62" customWidth="1"/>
    <col min="42" max="42" width="5.7109375" style="62" customWidth="1"/>
    <col min="43" max="44" width="6.140625" style="62" customWidth="1"/>
    <col min="45" max="47" width="8.140625" style="62" bestFit="1" customWidth="1"/>
    <col min="48" max="49" width="8.7109375" style="62" customWidth="1"/>
    <col min="50" max="50" width="5.7109375" style="62" customWidth="1"/>
    <col min="51" max="52" width="6.140625" style="62" customWidth="1"/>
    <col min="53" max="55" width="8.140625" style="62" bestFit="1" customWidth="1"/>
    <col min="56" max="57" width="7.85546875" style="62" customWidth="1"/>
    <col min="58" max="58" width="5.7109375" style="62" customWidth="1"/>
    <col min="59" max="59" width="4.7109375" style="62" customWidth="1"/>
    <col min="60" max="60" width="6.140625" style="62" customWidth="1"/>
    <col min="61" max="61" width="8.140625" style="62" bestFit="1" customWidth="1"/>
    <col min="62" max="62" width="7.28515625" style="62" customWidth="1"/>
    <col min="63" max="63" width="8.140625" style="62" bestFit="1" customWidth="1"/>
    <col min="64" max="65" width="7.42578125" style="62" customWidth="1"/>
    <col min="66" max="66" width="18.85546875" style="3" customWidth="1"/>
    <col min="67" max="67" width="5.7109375" style="62" bestFit="1" customWidth="1"/>
    <col min="68" max="69" width="6.140625" style="62" bestFit="1" customWidth="1"/>
    <col min="70" max="71" width="8.140625" style="62" bestFit="1" customWidth="1"/>
    <col min="72" max="72" width="9.42578125" style="62" customWidth="1"/>
    <col min="73" max="74" width="7.85546875" style="62" customWidth="1"/>
    <col min="75" max="75" width="5.7109375" style="62" bestFit="1" customWidth="1"/>
    <col min="76" max="77" width="6.140625" style="62" bestFit="1" customWidth="1"/>
    <col min="78" max="78" width="8.140625" style="62" bestFit="1" customWidth="1"/>
    <col min="79" max="79" width="7.42578125" style="62" bestFit="1" customWidth="1"/>
    <col min="80" max="80" width="8.140625" style="62" bestFit="1" customWidth="1"/>
    <col min="81" max="82" width="7.85546875" style="62" customWidth="1"/>
    <col min="83" max="83" width="5.7109375" style="62" bestFit="1" customWidth="1"/>
    <col min="84" max="85" width="6.140625" style="62" bestFit="1" customWidth="1"/>
    <col min="86" max="88" width="8.140625" style="62" bestFit="1" customWidth="1"/>
    <col min="89" max="90" width="7.85546875" style="62" customWidth="1"/>
    <col min="91" max="91" width="5.7109375" style="3" customWidth="1"/>
    <col min="92" max="93" width="6.140625" style="3" customWidth="1"/>
    <col min="94" max="94" width="8.140625" style="3" bestFit="1" customWidth="1"/>
    <col min="95" max="95" width="8.140625" style="3" customWidth="1"/>
    <col min="96" max="96" width="9.42578125" style="3" bestFit="1" customWidth="1"/>
    <col min="97" max="97" width="8.42578125" style="3" customWidth="1"/>
    <col min="98" max="98" width="6.7109375" style="3" customWidth="1"/>
    <col min="99" max="16384" width="8.85546875" style="3"/>
  </cols>
  <sheetData>
    <row r="1" spans="1:98" s="1" customFormat="1" ht="26.25">
      <c r="A1" s="281" t="s">
        <v>126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 t="s">
        <v>126</v>
      </c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 t="s">
        <v>126</v>
      </c>
      <c r="BO1" s="281"/>
      <c r="BP1" s="281"/>
      <c r="BQ1" s="281"/>
      <c r="BR1" s="281"/>
      <c r="BS1" s="281"/>
      <c r="BT1" s="281"/>
      <c r="BU1" s="281"/>
      <c r="BV1" s="281"/>
      <c r="BW1" s="281"/>
      <c r="BX1" s="281"/>
      <c r="BY1" s="281"/>
      <c r="BZ1" s="281"/>
      <c r="CA1" s="281"/>
      <c r="CB1" s="281"/>
      <c r="CC1" s="281"/>
      <c r="CD1" s="281"/>
      <c r="CE1" s="281"/>
      <c r="CF1" s="281"/>
      <c r="CG1" s="281"/>
      <c r="CH1" s="281"/>
      <c r="CI1" s="281"/>
      <c r="CJ1" s="281"/>
      <c r="CK1" s="281"/>
      <c r="CL1" s="281"/>
      <c r="CM1" s="281"/>
      <c r="CN1" s="281"/>
      <c r="CO1" s="281"/>
      <c r="CP1" s="281"/>
      <c r="CQ1" s="281"/>
      <c r="CR1" s="281"/>
      <c r="CS1" s="281"/>
      <c r="CT1" s="281"/>
    </row>
    <row r="2" spans="1:98" s="2" customFormat="1" ht="26.25">
      <c r="A2" s="282" t="s">
        <v>168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 t="s">
        <v>168</v>
      </c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  <c r="BL2" s="282"/>
      <c r="BM2" s="282"/>
      <c r="BN2" s="282" t="s">
        <v>168</v>
      </c>
      <c r="BO2" s="282"/>
      <c r="BP2" s="282"/>
      <c r="BQ2" s="282"/>
      <c r="BR2" s="282"/>
      <c r="BS2" s="282"/>
      <c r="BT2" s="282"/>
      <c r="BU2" s="282"/>
      <c r="BV2" s="282"/>
      <c r="BW2" s="282"/>
      <c r="BX2" s="282"/>
      <c r="BY2" s="282"/>
      <c r="BZ2" s="282"/>
      <c r="CA2" s="282"/>
      <c r="CB2" s="282"/>
      <c r="CC2" s="282"/>
      <c r="CD2" s="282"/>
      <c r="CE2" s="282"/>
      <c r="CF2" s="282"/>
      <c r="CG2" s="282"/>
      <c r="CH2" s="282"/>
      <c r="CI2" s="282"/>
      <c r="CJ2" s="282"/>
      <c r="CK2" s="282"/>
      <c r="CL2" s="282"/>
      <c r="CM2" s="282"/>
      <c r="CN2" s="282"/>
      <c r="CO2" s="282"/>
      <c r="CP2" s="282"/>
      <c r="CQ2" s="282"/>
      <c r="CR2" s="282"/>
      <c r="CS2" s="282"/>
      <c r="CT2" s="282"/>
    </row>
    <row r="3" spans="1:98" ht="28.1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</row>
    <row r="4" spans="1:98" s="4" customFormat="1" ht="49.15" customHeight="1" thickBot="1">
      <c r="A4" s="283"/>
      <c r="B4" s="286" t="s">
        <v>1</v>
      </c>
      <c r="C4" s="287"/>
      <c r="D4" s="287"/>
      <c r="E4" s="287"/>
      <c r="F4" s="287"/>
      <c r="G4" s="287"/>
      <c r="H4" s="346"/>
      <c r="I4" s="286" t="s">
        <v>127</v>
      </c>
      <c r="J4" s="287"/>
      <c r="K4" s="287"/>
      <c r="L4" s="287"/>
      <c r="M4" s="287"/>
      <c r="N4" s="287"/>
      <c r="O4" s="346"/>
      <c r="P4" s="346"/>
      <c r="Q4" s="286" t="s">
        <v>128</v>
      </c>
      <c r="R4" s="287"/>
      <c r="S4" s="287"/>
      <c r="T4" s="287"/>
      <c r="U4" s="287"/>
      <c r="V4" s="287"/>
      <c r="W4" s="346"/>
      <c r="X4" s="346"/>
      <c r="Y4" s="286" t="s">
        <v>129</v>
      </c>
      <c r="Z4" s="287"/>
      <c r="AA4" s="287"/>
      <c r="AB4" s="287"/>
      <c r="AC4" s="287"/>
      <c r="AD4" s="287"/>
      <c r="AE4" s="346"/>
      <c r="AF4" s="346"/>
      <c r="AG4" s="283"/>
      <c r="AH4" s="286" t="s">
        <v>130</v>
      </c>
      <c r="AI4" s="287"/>
      <c r="AJ4" s="287"/>
      <c r="AK4" s="287"/>
      <c r="AL4" s="287"/>
      <c r="AM4" s="287"/>
      <c r="AN4" s="346"/>
      <c r="AO4" s="346"/>
      <c r="AP4" s="286" t="s">
        <v>131</v>
      </c>
      <c r="AQ4" s="287"/>
      <c r="AR4" s="287"/>
      <c r="AS4" s="287"/>
      <c r="AT4" s="287"/>
      <c r="AU4" s="287"/>
      <c r="AV4" s="346"/>
      <c r="AW4" s="346"/>
      <c r="AX4" s="286" t="s">
        <v>132</v>
      </c>
      <c r="AY4" s="287"/>
      <c r="AZ4" s="287"/>
      <c r="BA4" s="287"/>
      <c r="BB4" s="287"/>
      <c r="BC4" s="287"/>
      <c r="BD4" s="346"/>
      <c r="BE4" s="346"/>
      <c r="BF4" s="286" t="s">
        <v>133</v>
      </c>
      <c r="BG4" s="287"/>
      <c r="BH4" s="287"/>
      <c r="BI4" s="287"/>
      <c r="BJ4" s="287"/>
      <c r="BK4" s="287"/>
      <c r="BL4" s="346"/>
      <c r="BM4" s="346"/>
      <c r="BN4" s="283"/>
      <c r="BO4" s="286" t="s">
        <v>134</v>
      </c>
      <c r="BP4" s="287"/>
      <c r="BQ4" s="287"/>
      <c r="BR4" s="287"/>
      <c r="BS4" s="287"/>
      <c r="BT4" s="287"/>
      <c r="BU4" s="346"/>
      <c r="BV4" s="346"/>
      <c r="BW4" s="286" t="s">
        <v>135</v>
      </c>
      <c r="BX4" s="287"/>
      <c r="BY4" s="287"/>
      <c r="BZ4" s="287"/>
      <c r="CA4" s="287"/>
      <c r="CB4" s="287"/>
      <c r="CC4" s="346"/>
      <c r="CD4" s="346"/>
      <c r="CE4" s="286" t="s">
        <v>136</v>
      </c>
      <c r="CF4" s="287"/>
      <c r="CG4" s="287"/>
      <c r="CH4" s="287"/>
      <c r="CI4" s="287"/>
      <c r="CJ4" s="287"/>
      <c r="CK4" s="346"/>
      <c r="CL4" s="346"/>
      <c r="CM4" s="286" t="s">
        <v>137</v>
      </c>
      <c r="CN4" s="287"/>
      <c r="CO4" s="287"/>
      <c r="CP4" s="287"/>
      <c r="CQ4" s="287"/>
      <c r="CR4" s="287"/>
      <c r="CS4" s="346"/>
      <c r="CT4" s="346"/>
    </row>
    <row r="5" spans="1:98" ht="32.450000000000003" customHeight="1">
      <c r="A5" s="284"/>
      <c r="B5" s="300" t="s">
        <v>8</v>
      </c>
      <c r="C5" s="294" t="s">
        <v>9</v>
      </c>
      <c r="D5" s="302" t="s">
        <v>10</v>
      </c>
      <c r="E5" s="304" t="s">
        <v>11</v>
      </c>
      <c r="F5" s="305"/>
      <c r="G5" s="306"/>
      <c r="H5" s="307" t="s">
        <v>12</v>
      </c>
      <c r="I5" s="300" t="s">
        <v>8</v>
      </c>
      <c r="J5" s="294" t="s">
        <v>9</v>
      </c>
      <c r="K5" s="302" t="s">
        <v>10</v>
      </c>
      <c r="L5" s="304" t="s">
        <v>11</v>
      </c>
      <c r="M5" s="305"/>
      <c r="N5" s="306"/>
      <c r="O5" s="307" t="s">
        <v>12</v>
      </c>
      <c r="P5" s="307" t="s">
        <v>13</v>
      </c>
      <c r="Q5" s="300" t="s">
        <v>8</v>
      </c>
      <c r="R5" s="294" t="s">
        <v>9</v>
      </c>
      <c r="S5" s="302" t="s">
        <v>10</v>
      </c>
      <c r="T5" s="304" t="s">
        <v>11</v>
      </c>
      <c r="U5" s="305"/>
      <c r="V5" s="306"/>
      <c r="W5" s="307" t="s">
        <v>12</v>
      </c>
      <c r="X5" s="307" t="s">
        <v>13</v>
      </c>
      <c r="Y5" s="300" t="s">
        <v>8</v>
      </c>
      <c r="Z5" s="294" t="s">
        <v>9</v>
      </c>
      <c r="AA5" s="302" t="s">
        <v>10</v>
      </c>
      <c r="AB5" s="304" t="s">
        <v>11</v>
      </c>
      <c r="AC5" s="305"/>
      <c r="AD5" s="306"/>
      <c r="AE5" s="307" t="s">
        <v>12</v>
      </c>
      <c r="AF5" s="307" t="s">
        <v>13</v>
      </c>
      <c r="AG5" s="284"/>
      <c r="AH5" s="300" t="s">
        <v>8</v>
      </c>
      <c r="AI5" s="294" t="s">
        <v>9</v>
      </c>
      <c r="AJ5" s="302" t="s">
        <v>10</v>
      </c>
      <c r="AK5" s="304" t="s">
        <v>11</v>
      </c>
      <c r="AL5" s="305"/>
      <c r="AM5" s="306"/>
      <c r="AN5" s="307" t="s">
        <v>12</v>
      </c>
      <c r="AO5" s="307" t="s">
        <v>13</v>
      </c>
      <c r="AP5" s="300" t="s">
        <v>8</v>
      </c>
      <c r="AQ5" s="294" t="s">
        <v>9</v>
      </c>
      <c r="AR5" s="302" t="s">
        <v>10</v>
      </c>
      <c r="AS5" s="304" t="s">
        <v>11</v>
      </c>
      <c r="AT5" s="305"/>
      <c r="AU5" s="306"/>
      <c r="AV5" s="307" t="s">
        <v>12</v>
      </c>
      <c r="AW5" s="307" t="s">
        <v>13</v>
      </c>
      <c r="AX5" s="300" t="s">
        <v>8</v>
      </c>
      <c r="AY5" s="294" t="s">
        <v>9</v>
      </c>
      <c r="AZ5" s="302" t="s">
        <v>10</v>
      </c>
      <c r="BA5" s="304" t="s">
        <v>11</v>
      </c>
      <c r="BB5" s="305"/>
      <c r="BC5" s="306"/>
      <c r="BD5" s="307" t="s">
        <v>12</v>
      </c>
      <c r="BE5" s="307" t="s">
        <v>13</v>
      </c>
      <c r="BF5" s="300" t="s">
        <v>8</v>
      </c>
      <c r="BG5" s="294" t="s">
        <v>9</v>
      </c>
      <c r="BH5" s="302" t="s">
        <v>10</v>
      </c>
      <c r="BI5" s="304" t="s">
        <v>11</v>
      </c>
      <c r="BJ5" s="305"/>
      <c r="BK5" s="306"/>
      <c r="BL5" s="307" t="s">
        <v>12</v>
      </c>
      <c r="BM5" s="307" t="s">
        <v>13</v>
      </c>
      <c r="BN5" s="284"/>
      <c r="BO5" s="300" t="s">
        <v>8</v>
      </c>
      <c r="BP5" s="294" t="s">
        <v>9</v>
      </c>
      <c r="BQ5" s="302" t="s">
        <v>10</v>
      </c>
      <c r="BR5" s="304" t="s">
        <v>11</v>
      </c>
      <c r="BS5" s="305"/>
      <c r="BT5" s="306"/>
      <c r="BU5" s="307" t="s">
        <v>12</v>
      </c>
      <c r="BV5" s="307" t="s">
        <v>13</v>
      </c>
      <c r="BW5" s="300" t="s">
        <v>8</v>
      </c>
      <c r="BX5" s="294" t="s">
        <v>9</v>
      </c>
      <c r="BY5" s="302" t="s">
        <v>10</v>
      </c>
      <c r="BZ5" s="304" t="s">
        <v>11</v>
      </c>
      <c r="CA5" s="305"/>
      <c r="CB5" s="306"/>
      <c r="CC5" s="307" t="s">
        <v>12</v>
      </c>
      <c r="CD5" s="307" t="s">
        <v>13</v>
      </c>
      <c r="CE5" s="300" t="s">
        <v>8</v>
      </c>
      <c r="CF5" s="294" t="s">
        <v>9</v>
      </c>
      <c r="CG5" s="302" t="s">
        <v>10</v>
      </c>
      <c r="CH5" s="304" t="s">
        <v>11</v>
      </c>
      <c r="CI5" s="305"/>
      <c r="CJ5" s="306"/>
      <c r="CK5" s="307" t="s">
        <v>12</v>
      </c>
      <c r="CL5" s="307" t="s">
        <v>13</v>
      </c>
      <c r="CM5" s="300" t="s">
        <v>8</v>
      </c>
      <c r="CN5" s="294" t="s">
        <v>9</v>
      </c>
      <c r="CO5" s="302" t="s">
        <v>10</v>
      </c>
      <c r="CP5" s="304" t="s">
        <v>11</v>
      </c>
      <c r="CQ5" s="305"/>
      <c r="CR5" s="306"/>
      <c r="CS5" s="307" t="s">
        <v>12</v>
      </c>
      <c r="CT5" s="307" t="s">
        <v>13</v>
      </c>
    </row>
    <row r="6" spans="1:98" ht="17.45" customHeight="1" thickBot="1">
      <c r="A6" s="285"/>
      <c r="B6" s="301"/>
      <c r="C6" s="295"/>
      <c r="D6" s="303"/>
      <c r="E6" s="5" t="s">
        <v>8</v>
      </c>
      <c r="F6" s="6" t="s">
        <v>9</v>
      </c>
      <c r="G6" s="7" t="s">
        <v>10</v>
      </c>
      <c r="H6" s="308"/>
      <c r="I6" s="301"/>
      <c r="J6" s="295"/>
      <c r="K6" s="303"/>
      <c r="L6" s="5" t="s">
        <v>8</v>
      </c>
      <c r="M6" s="6" t="s">
        <v>9</v>
      </c>
      <c r="N6" s="7" t="s">
        <v>10</v>
      </c>
      <c r="O6" s="308"/>
      <c r="P6" s="308"/>
      <c r="Q6" s="301"/>
      <c r="R6" s="295"/>
      <c r="S6" s="303"/>
      <c r="T6" s="5" t="s">
        <v>8</v>
      </c>
      <c r="U6" s="6" t="s">
        <v>9</v>
      </c>
      <c r="V6" s="7" t="s">
        <v>10</v>
      </c>
      <c r="W6" s="308"/>
      <c r="X6" s="308"/>
      <c r="Y6" s="301"/>
      <c r="Z6" s="295"/>
      <c r="AA6" s="303"/>
      <c r="AB6" s="5" t="s">
        <v>8</v>
      </c>
      <c r="AC6" s="6" t="s">
        <v>9</v>
      </c>
      <c r="AD6" s="7" t="s">
        <v>10</v>
      </c>
      <c r="AE6" s="308"/>
      <c r="AF6" s="308"/>
      <c r="AG6" s="285"/>
      <c r="AH6" s="301"/>
      <c r="AI6" s="295"/>
      <c r="AJ6" s="303"/>
      <c r="AK6" s="5" t="s">
        <v>8</v>
      </c>
      <c r="AL6" s="6" t="s">
        <v>9</v>
      </c>
      <c r="AM6" s="7" t="s">
        <v>10</v>
      </c>
      <c r="AN6" s="308"/>
      <c r="AO6" s="308"/>
      <c r="AP6" s="301"/>
      <c r="AQ6" s="295"/>
      <c r="AR6" s="303"/>
      <c r="AS6" s="5" t="s">
        <v>8</v>
      </c>
      <c r="AT6" s="6" t="s">
        <v>9</v>
      </c>
      <c r="AU6" s="7" t="s">
        <v>10</v>
      </c>
      <c r="AV6" s="308"/>
      <c r="AW6" s="308"/>
      <c r="AX6" s="301"/>
      <c r="AY6" s="295"/>
      <c r="AZ6" s="303"/>
      <c r="BA6" s="5" t="s">
        <v>8</v>
      </c>
      <c r="BB6" s="6" t="s">
        <v>9</v>
      </c>
      <c r="BC6" s="7" t="s">
        <v>10</v>
      </c>
      <c r="BD6" s="308"/>
      <c r="BE6" s="308"/>
      <c r="BF6" s="301"/>
      <c r="BG6" s="295"/>
      <c r="BH6" s="303"/>
      <c r="BI6" s="5" t="s">
        <v>8</v>
      </c>
      <c r="BJ6" s="6" t="s">
        <v>9</v>
      </c>
      <c r="BK6" s="7" t="s">
        <v>10</v>
      </c>
      <c r="BL6" s="308"/>
      <c r="BM6" s="308"/>
      <c r="BN6" s="285"/>
      <c r="BO6" s="301"/>
      <c r="BP6" s="295"/>
      <c r="BQ6" s="303"/>
      <c r="BR6" s="5" t="s">
        <v>8</v>
      </c>
      <c r="BS6" s="6" t="s">
        <v>9</v>
      </c>
      <c r="BT6" s="7" t="s">
        <v>10</v>
      </c>
      <c r="BU6" s="308"/>
      <c r="BV6" s="308"/>
      <c r="BW6" s="301"/>
      <c r="BX6" s="295"/>
      <c r="BY6" s="303"/>
      <c r="BZ6" s="5" t="s">
        <v>8</v>
      </c>
      <c r="CA6" s="6" t="s">
        <v>9</v>
      </c>
      <c r="CB6" s="7" t="s">
        <v>10</v>
      </c>
      <c r="CC6" s="308"/>
      <c r="CD6" s="308"/>
      <c r="CE6" s="301"/>
      <c r="CF6" s="295"/>
      <c r="CG6" s="303"/>
      <c r="CH6" s="5" t="s">
        <v>8</v>
      </c>
      <c r="CI6" s="6" t="s">
        <v>9</v>
      </c>
      <c r="CJ6" s="7" t="s">
        <v>10</v>
      </c>
      <c r="CK6" s="308"/>
      <c r="CL6" s="308"/>
      <c r="CM6" s="301"/>
      <c r="CN6" s="295"/>
      <c r="CO6" s="303"/>
      <c r="CP6" s="5" t="s">
        <v>8</v>
      </c>
      <c r="CQ6" s="6" t="s">
        <v>9</v>
      </c>
      <c r="CR6" s="7" t="s">
        <v>10</v>
      </c>
      <c r="CS6" s="308"/>
      <c r="CT6" s="308"/>
    </row>
    <row r="7" spans="1:98" s="25" customFormat="1" ht="30.6" customHeight="1" thickBot="1">
      <c r="A7" s="9" t="s">
        <v>52</v>
      </c>
      <c r="B7" s="10">
        <v>1305</v>
      </c>
      <c r="C7" s="11">
        <v>80</v>
      </c>
      <c r="D7" s="12">
        <v>1734</v>
      </c>
      <c r="E7" s="13">
        <v>-10.199999999999999</v>
      </c>
      <c r="F7" s="14">
        <v>-29.2</v>
      </c>
      <c r="G7" s="15">
        <v>-5.8</v>
      </c>
      <c r="H7" s="16">
        <v>4.4000000000000004</v>
      </c>
      <c r="I7" s="10">
        <v>503</v>
      </c>
      <c r="J7" s="11">
        <v>26</v>
      </c>
      <c r="K7" s="12">
        <v>831</v>
      </c>
      <c r="L7" s="13">
        <v>-12.1</v>
      </c>
      <c r="M7" s="14">
        <v>-46.9</v>
      </c>
      <c r="N7" s="15">
        <v>-4.5999999999999996</v>
      </c>
      <c r="O7" s="16">
        <v>3</v>
      </c>
      <c r="P7" s="16">
        <v>38.5</v>
      </c>
      <c r="Q7" s="10">
        <v>348</v>
      </c>
      <c r="R7" s="11">
        <v>26</v>
      </c>
      <c r="S7" s="12">
        <v>337</v>
      </c>
      <c r="T7" s="13">
        <v>-18.5</v>
      </c>
      <c r="U7" s="14">
        <v>-3.7</v>
      </c>
      <c r="V7" s="15">
        <v>-21.4</v>
      </c>
      <c r="W7" s="16">
        <v>7.2</v>
      </c>
      <c r="X7" s="16">
        <v>26.7</v>
      </c>
      <c r="Y7" s="10">
        <v>97</v>
      </c>
      <c r="Z7" s="11">
        <v>7</v>
      </c>
      <c r="AA7" s="12">
        <v>128</v>
      </c>
      <c r="AB7" s="13">
        <v>31.1</v>
      </c>
      <c r="AC7" s="14">
        <v>-56.3</v>
      </c>
      <c r="AD7" s="15">
        <v>39.1</v>
      </c>
      <c r="AE7" s="16">
        <v>5.2</v>
      </c>
      <c r="AF7" s="16">
        <v>7.4</v>
      </c>
      <c r="AG7" s="9" t="s">
        <v>52</v>
      </c>
      <c r="AH7" s="10">
        <v>42</v>
      </c>
      <c r="AI7" s="11">
        <v>3</v>
      </c>
      <c r="AJ7" s="12">
        <v>58</v>
      </c>
      <c r="AK7" s="13">
        <v>16.7</v>
      </c>
      <c r="AL7" s="14">
        <v>50</v>
      </c>
      <c r="AM7" s="15">
        <v>45</v>
      </c>
      <c r="AN7" s="16">
        <v>4.9000000000000004</v>
      </c>
      <c r="AO7" s="16">
        <v>3.2</v>
      </c>
      <c r="AP7" s="10">
        <v>75</v>
      </c>
      <c r="AQ7" s="11">
        <v>9</v>
      </c>
      <c r="AR7" s="12">
        <v>120</v>
      </c>
      <c r="AS7" s="13">
        <v>27.1</v>
      </c>
      <c r="AT7" s="14">
        <v>200</v>
      </c>
      <c r="AU7" s="15">
        <v>48.1</v>
      </c>
      <c r="AV7" s="16">
        <v>7</v>
      </c>
      <c r="AW7" s="16">
        <v>5.7</v>
      </c>
      <c r="AX7" s="10">
        <v>79</v>
      </c>
      <c r="AY7" s="11">
        <v>9</v>
      </c>
      <c r="AZ7" s="12">
        <v>76</v>
      </c>
      <c r="BA7" s="13">
        <v>23.4</v>
      </c>
      <c r="BB7" s="14">
        <v>800</v>
      </c>
      <c r="BC7" s="15">
        <v>15.2</v>
      </c>
      <c r="BD7" s="16">
        <v>10.6</v>
      </c>
      <c r="BE7" s="16">
        <v>6.1</v>
      </c>
      <c r="BF7" s="10">
        <v>110</v>
      </c>
      <c r="BG7" s="11">
        <v>0</v>
      </c>
      <c r="BH7" s="12">
        <v>115</v>
      </c>
      <c r="BI7" s="13">
        <v>-10.6</v>
      </c>
      <c r="BJ7" s="14" t="s">
        <v>169</v>
      </c>
      <c r="BK7" s="15">
        <v>-10.199999999999999</v>
      </c>
      <c r="BL7" s="16">
        <v>0</v>
      </c>
      <c r="BM7" s="16">
        <v>8.4</v>
      </c>
      <c r="BN7" s="9" t="s">
        <v>52</v>
      </c>
      <c r="BO7" s="10">
        <v>543</v>
      </c>
      <c r="BP7" s="11">
        <v>24</v>
      </c>
      <c r="BQ7" s="12">
        <v>719</v>
      </c>
      <c r="BR7" s="13">
        <v>-21.3</v>
      </c>
      <c r="BS7" s="14">
        <v>-54.7</v>
      </c>
      <c r="BT7" s="15">
        <v>-16.3</v>
      </c>
      <c r="BU7" s="16">
        <v>3.2</v>
      </c>
      <c r="BV7" s="16">
        <v>41.6</v>
      </c>
      <c r="BW7" s="10">
        <v>136</v>
      </c>
      <c r="BX7" s="11">
        <v>5</v>
      </c>
      <c r="BY7" s="12">
        <v>154</v>
      </c>
      <c r="BZ7" s="13">
        <v>-19.5</v>
      </c>
      <c r="CA7" s="14">
        <v>66.7</v>
      </c>
      <c r="CB7" s="15">
        <v>-16.3</v>
      </c>
      <c r="CC7" s="16">
        <v>3.1</v>
      </c>
      <c r="CD7" s="16">
        <v>38.200000000000003</v>
      </c>
      <c r="CE7" s="10">
        <v>489</v>
      </c>
      <c r="CF7" s="11">
        <v>19</v>
      </c>
      <c r="CG7" s="12">
        <v>629</v>
      </c>
      <c r="CH7" s="13">
        <v>-24.7</v>
      </c>
      <c r="CI7" s="14">
        <v>-51.3</v>
      </c>
      <c r="CJ7" s="15">
        <v>-20.100000000000001</v>
      </c>
      <c r="CK7" s="16">
        <v>2.9</v>
      </c>
      <c r="CL7" s="16">
        <v>46.7</v>
      </c>
      <c r="CM7" s="10">
        <v>526</v>
      </c>
      <c r="CN7" s="11">
        <v>24</v>
      </c>
      <c r="CO7" s="12">
        <v>699</v>
      </c>
      <c r="CP7" s="13">
        <v>-22.4</v>
      </c>
      <c r="CQ7" s="14">
        <v>-54.7</v>
      </c>
      <c r="CR7" s="15">
        <v>-17</v>
      </c>
      <c r="CS7" s="16">
        <v>3.3</v>
      </c>
      <c r="CT7" s="16">
        <v>43.5</v>
      </c>
    </row>
    <row r="8" spans="1:98" s="25" customFormat="1" ht="22.15" customHeight="1">
      <c r="A8" s="26" t="s">
        <v>53</v>
      </c>
      <c r="B8" s="27">
        <v>672</v>
      </c>
      <c r="C8" s="28">
        <v>12</v>
      </c>
      <c r="D8" s="29">
        <v>853</v>
      </c>
      <c r="E8" s="30">
        <v>-6.9</v>
      </c>
      <c r="F8" s="31">
        <v>-14.3</v>
      </c>
      <c r="G8" s="32">
        <v>-3.7</v>
      </c>
      <c r="H8" s="33">
        <v>1.4</v>
      </c>
      <c r="I8" s="27">
        <v>283</v>
      </c>
      <c r="J8" s="28">
        <v>2</v>
      </c>
      <c r="K8" s="29">
        <v>437</v>
      </c>
      <c r="L8" s="30">
        <v>-5.7</v>
      </c>
      <c r="M8" s="31">
        <v>-66.7</v>
      </c>
      <c r="N8" s="32">
        <v>0.7</v>
      </c>
      <c r="O8" s="33">
        <v>0.5</v>
      </c>
      <c r="P8" s="33">
        <v>42.1</v>
      </c>
      <c r="Q8" s="27">
        <v>203</v>
      </c>
      <c r="R8" s="28">
        <v>8</v>
      </c>
      <c r="S8" s="29">
        <v>203</v>
      </c>
      <c r="T8" s="30">
        <v>-14</v>
      </c>
      <c r="U8" s="31">
        <v>33.299999999999997</v>
      </c>
      <c r="V8" s="32">
        <v>-16.5</v>
      </c>
      <c r="W8" s="33">
        <v>3.8</v>
      </c>
      <c r="X8" s="33">
        <v>30.2</v>
      </c>
      <c r="Y8" s="27">
        <v>7</v>
      </c>
      <c r="Z8" s="28">
        <v>0</v>
      </c>
      <c r="AA8" s="29">
        <v>9</v>
      </c>
      <c r="AB8" s="30">
        <v>-22.2</v>
      </c>
      <c r="AC8" s="31" t="s">
        <v>169</v>
      </c>
      <c r="AD8" s="32" t="s">
        <v>169</v>
      </c>
      <c r="AE8" s="33">
        <v>0</v>
      </c>
      <c r="AF8" s="33">
        <v>1</v>
      </c>
      <c r="AG8" s="26" t="s">
        <v>53</v>
      </c>
      <c r="AH8" s="27">
        <v>24</v>
      </c>
      <c r="AI8" s="28">
        <v>0</v>
      </c>
      <c r="AJ8" s="29">
        <v>37</v>
      </c>
      <c r="AK8" s="30">
        <v>41.2</v>
      </c>
      <c r="AL8" s="31" t="s">
        <v>169</v>
      </c>
      <c r="AM8" s="32">
        <v>94.7</v>
      </c>
      <c r="AN8" s="33">
        <v>0</v>
      </c>
      <c r="AO8" s="33">
        <v>3.6</v>
      </c>
      <c r="AP8" s="27">
        <v>23</v>
      </c>
      <c r="AQ8" s="28">
        <v>2</v>
      </c>
      <c r="AR8" s="29">
        <v>29</v>
      </c>
      <c r="AS8" s="30" t="s">
        <v>169</v>
      </c>
      <c r="AT8" s="31" t="s">
        <v>169</v>
      </c>
      <c r="AU8" s="32">
        <v>-21.6</v>
      </c>
      <c r="AV8" s="33">
        <v>6.5</v>
      </c>
      <c r="AW8" s="33">
        <v>3.4</v>
      </c>
      <c r="AX8" s="27">
        <v>33</v>
      </c>
      <c r="AY8" s="28">
        <v>0</v>
      </c>
      <c r="AZ8" s="29">
        <v>33</v>
      </c>
      <c r="BA8" s="30">
        <v>13.8</v>
      </c>
      <c r="BB8" s="31" t="s">
        <v>169</v>
      </c>
      <c r="BC8" s="32">
        <v>6.5</v>
      </c>
      <c r="BD8" s="33">
        <v>0</v>
      </c>
      <c r="BE8" s="33">
        <v>4.9000000000000004</v>
      </c>
      <c r="BF8" s="27">
        <v>93</v>
      </c>
      <c r="BG8" s="28">
        <v>0</v>
      </c>
      <c r="BH8" s="29">
        <v>97</v>
      </c>
      <c r="BI8" s="30">
        <v>-11.4</v>
      </c>
      <c r="BJ8" s="31" t="s">
        <v>169</v>
      </c>
      <c r="BK8" s="32">
        <v>-11</v>
      </c>
      <c r="BL8" s="33">
        <v>0</v>
      </c>
      <c r="BM8" s="33">
        <v>13.8</v>
      </c>
      <c r="BN8" s="26" t="s">
        <v>53</v>
      </c>
      <c r="BO8" s="27">
        <v>351</v>
      </c>
      <c r="BP8" s="28">
        <v>8</v>
      </c>
      <c r="BQ8" s="29">
        <v>473</v>
      </c>
      <c r="BR8" s="30">
        <v>-17.8</v>
      </c>
      <c r="BS8" s="31">
        <v>14.3</v>
      </c>
      <c r="BT8" s="32">
        <v>-9.9</v>
      </c>
      <c r="BU8" s="33">
        <v>1.7</v>
      </c>
      <c r="BV8" s="33">
        <v>52.2</v>
      </c>
      <c r="BW8" s="27">
        <v>94</v>
      </c>
      <c r="BX8" s="28">
        <v>3</v>
      </c>
      <c r="BY8" s="29">
        <v>112</v>
      </c>
      <c r="BZ8" s="30">
        <v>-28.8</v>
      </c>
      <c r="CA8" s="31">
        <v>50</v>
      </c>
      <c r="CB8" s="32">
        <v>-22.8</v>
      </c>
      <c r="CC8" s="33">
        <v>2.6</v>
      </c>
      <c r="CD8" s="33">
        <v>45.2</v>
      </c>
      <c r="CE8" s="27">
        <v>351</v>
      </c>
      <c r="CF8" s="28">
        <v>8</v>
      </c>
      <c r="CG8" s="29">
        <v>473</v>
      </c>
      <c r="CH8" s="30">
        <v>-17.8</v>
      </c>
      <c r="CI8" s="31">
        <v>14.3</v>
      </c>
      <c r="CJ8" s="32">
        <v>-9.9</v>
      </c>
      <c r="CK8" s="33">
        <v>1.7</v>
      </c>
      <c r="CL8" s="33">
        <v>52.2</v>
      </c>
      <c r="CM8" s="27">
        <v>340</v>
      </c>
      <c r="CN8" s="28">
        <v>8</v>
      </c>
      <c r="CO8" s="29">
        <v>459</v>
      </c>
      <c r="CP8" s="30">
        <v>-19.399999999999999</v>
      </c>
      <c r="CQ8" s="31">
        <v>14.3</v>
      </c>
      <c r="CR8" s="32">
        <v>-11.6</v>
      </c>
      <c r="CS8" s="33">
        <v>1.7</v>
      </c>
      <c r="CT8" s="33">
        <v>55.5</v>
      </c>
    </row>
    <row r="9" spans="1:98" ht="22.15" customHeight="1">
      <c r="A9" s="38" t="s">
        <v>54</v>
      </c>
      <c r="B9" s="39">
        <v>264</v>
      </c>
      <c r="C9" s="40">
        <v>5</v>
      </c>
      <c r="D9" s="41">
        <v>349</v>
      </c>
      <c r="E9" s="42">
        <v>-4.3</v>
      </c>
      <c r="F9" s="43">
        <v>-16.7</v>
      </c>
      <c r="G9" s="44">
        <v>-1.1000000000000001</v>
      </c>
      <c r="H9" s="45">
        <v>1.4</v>
      </c>
      <c r="I9" s="39">
        <v>127</v>
      </c>
      <c r="J9" s="40">
        <v>1</v>
      </c>
      <c r="K9" s="41">
        <v>209</v>
      </c>
      <c r="L9" s="42">
        <v>10.4</v>
      </c>
      <c r="M9" s="43">
        <v>-50</v>
      </c>
      <c r="N9" s="44">
        <v>18.8</v>
      </c>
      <c r="O9" s="45">
        <v>0.5</v>
      </c>
      <c r="P9" s="45">
        <v>48.1</v>
      </c>
      <c r="Q9" s="39">
        <v>71</v>
      </c>
      <c r="R9" s="40">
        <v>3</v>
      </c>
      <c r="S9" s="41">
        <v>68</v>
      </c>
      <c r="T9" s="42">
        <v>-17.399999999999999</v>
      </c>
      <c r="U9" s="43">
        <v>50</v>
      </c>
      <c r="V9" s="44">
        <v>-26.1</v>
      </c>
      <c r="W9" s="45">
        <v>4.2</v>
      </c>
      <c r="X9" s="45">
        <v>26.9</v>
      </c>
      <c r="Y9" s="39">
        <v>1</v>
      </c>
      <c r="Z9" s="40">
        <v>0</v>
      </c>
      <c r="AA9" s="41">
        <v>1</v>
      </c>
      <c r="AB9" s="42">
        <v>-50</v>
      </c>
      <c r="AC9" s="43" t="s">
        <v>169</v>
      </c>
      <c r="AD9" s="44">
        <v>-50</v>
      </c>
      <c r="AE9" s="45">
        <v>0</v>
      </c>
      <c r="AF9" s="45">
        <v>0.4</v>
      </c>
      <c r="AG9" s="38" t="s">
        <v>54</v>
      </c>
      <c r="AH9" s="39">
        <v>11</v>
      </c>
      <c r="AI9" s="40">
        <v>0</v>
      </c>
      <c r="AJ9" s="41">
        <v>14</v>
      </c>
      <c r="AK9" s="42">
        <v>10</v>
      </c>
      <c r="AL9" s="43" t="s">
        <v>169</v>
      </c>
      <c r="AM9" s="44">
        <v>27.3</v>
      </c>
      <c r="AN9" s="45">
        <v>0</v>
      </c>
      <c r="AO9" s="45">
        <v>4.2</v>
      </c>
      <c r="AP9" s="39">
        <v>5</v>
      </c>
      <c r="AQ9" s="40">
        <v>1</v>
      </c>
      <c r="AR9" s="41">
        <v>7</v>
      </c>
      <c r="AS9" s="42" t="s">
        <v>169</v>
      </c>
      <c r="AT9" s="43">
        <v>-50</v>
      </c>
      <c r="AU9" s="44">
        <v>-36.4</v>
      </c>
      <c r="AV9" s="45">
        <v>12.5</v>
      </c>
      <c r="AW9" s="45">
        <v>1.9</v>
      </c>
      <c r="AX9" s="39">
        <v>13</v>
      </c>
      <c r="AY9" s="40">
        <v>0</v>
      </c>
      <c r="AZ9" s="41">
        <v>13</v>
      </c>
      <c r="BA9" s="42">
        <v>116.7</v>
      </c>
      <c r="BB9" s="43" t="s">
        <v>169</v>
      </c>
      <c r="BC9" s="44">
        <v>116.7</v>
      </c>
      <c r="BD9" s="45">
        <v>0</v>
      </c>
      <c r="BE9" s="45">
        <v>4.9000000000000004</v>
      </c>
      <c r="BF9" s="39">
        <v>35</v>
      </c>
      <c r="BG9" s="40">
        <v>0</v>
      </c>
      <c r="BH9" s="41">
        <v>36</v>
      </c>
      <c r="BI9" s="42">
        <v>-30</v>
      </c>
      <c r="BJ9" s="43" t="s">
        <v>169</v>
      </c>
      <c r="BK9" s="44">
        <v>-30.8</v>
      </c>
      <c r="BL9" s="45">
        <v>0</v>
      </c>
      <c r="BM9" s="45">
        <v>13.3</v>
      </c>
      <c r="BN9" s="38" t="s">
        <v>54</v>
      </c>
      <c r="BO9" s="39">
        <v>138</v>
      </c>
      <c r="BP9" s="40">
        <v>2</v>
      </c>
      <c r="BQ9" s="41">
        <v>201</v>
      </c>
      <c r="BR9" s="42">
        <v>-18.8</v>
      </c>
      <c r="BS9" s="43">
        <v>-60</v>
      </c>
      <c r="BT9" s="44">
        <v>-6.9</v>
      </c>
      <c r="BU9" s="45">
        <v>1</v>
      </c>
      <c r="BV9" s="45">
        <v>52.3</v>
      </c>
      <c r="BW9" s="39">
        <v>37</v>
      </c>
      <c r="BX9" s="40">
        <v>1</v>
      </c>
      <c r="BY9" s="41">
        <v>44</v>
      </c>
      <c r="BZ9" s="42">
        <v>-24.5</v>
      </c>
      <c r="CA9" s="43">
        <v>0</v>
      </c>
      <c r="CB9" s="44">
        <v>-21.4</v>
      </c>
      <c r="CC9" s="45">
        <v>2.2000000000000002</v>
      </c>
      <c r="CD9" s="45">
        <v>50</v>
      </c>
      <c r="CE9" s="39">
        <v>138</v>
      </c>
      <c r="CF9" s="40">
        <v>2</v>
      </c>
      <c r="CG9" s="41">
        <v>201</v>
      </c>
      <c r="CH9" s="42">
        <v>-18.8</v>
      </c>
      <c r="CI9" s="43">
        <v>-60</v>
      </c>
      <c r="CJ9" s="44">
        <v>-6.9</v>
      </c>
      <c r="CK9" s="45">
        <v>1</v>
      </c>
      <c r="CL9" s="45">
        <v>52.3</v>
      </c>
      <c r="CM9" s="39">
        <v>135</v>
      </c>
      <c r="CN9" s="40">
        <v>2</v>
      </c>
      <c r="CO9" s="41">
        <v>197</v>
      </c>
      <c r="CP9" s="42">
        <v>-20.100000000000001</v>
      </c>
      <c r="CQ9" s="43">
        <v>-60</v>
      </c>
      <c r="CR9" s="44">
        <v>-7.9</v>
      </c>
      <c r="CS9" s="45">
        <v>1</v>
      </c>
      <c r="CT9" s="45">
        <v>57.2</v>
      </c>
    </row>
    <row r="10" spans="1:98" ht="22.15" customHeight="1">
      <c r="A10" s="38" t="s">
        <v>55</v>
      </c>
      <c r="B10" s="39">
        <v>145</v>
      </c>
      <c r="C10" s="40">
        <v>4</v>
      </c>
      <c r="D10" s="41">
        <v>178</v>
      </c>
      <c r="E10" s="42">
        <v>25</v>
      </c>
      <c r="F10" s="43">
        <v>100</v>
      </c>
      <c r="G10" s="44">
        <v>30.9</v>
      </c>
      <c r="H10" s="45">
        <v>2.2000000000000002</v>
      </c>
      <c r="I10" s="39">
        <v>54</v>
      </c>
      <c r="J10" s="40">
        <v>0</v>
      </c>
      <c r="K10" s="41">
        <v>80</v>
      </c>
      <c r="L10" s="42">
        <v>42.1</v>
      </c>
      <c r="M10" s="43">
        <v>-100</v>
      </c>
      <c r="N10" s="44">
        <v>42.9</v>
      </c>
      <c r="O10" s="45">
        <v>0</v>
      </c>
      <c r="P10" s="45">
        <v>37.200000000000003</v>
      </c>
      <c r="Q10" s="39">
        <v>46</v>
      </c>
      <c r="R10" s="40">
        <v>3</v>
      </c>
      <c r="S10" s="41">
        <v>48</v>
      </c>
      <c r="T10" s="42">
        <v>15</v>
      </c>
      <c r="U10" s="43">
        <v>200</v>
      </c>
      <c r="V10" s="44">
        <v>23.1</v>
      </c>
      <c r="W10" s="45">
        <v>5.9</v>
      </c>
      <c r="X10" s="45">
        <v>31.7</v>
      </c>
      <c r="Y10" s="39">
        <v>2</v>
      </c>
      <c r="Z10" s="40">
        <v>0</v>
      </c>
      <c r="AA10" s="41">
        <v>3</v>
      </c>
      <c r="AB10" s="42" t="s">
        <v>169</v>
      </c>
      <c r="AC10" s="43" t="s">
        <v>169</v>
      </c>
      <c r="AD10" s="44">
        <v>50</v>
      </c>
      <c r="AE10" s="45">
        <v>0</v>
      </c>
      <c r="AF10" s="45">
        <v>1.4</v>
      </c>
      <c r="AG10" s="38" t="s">
        <v>55</v>
      </c>
      <c r="AH10" s="39">
        <v>5</v>
      </c>
      <c r="AI10" s="40">
        <v>0</v>
      </c>
      <c r="AJ10" s="41">
        <v>7</v>
      </c>
      <c r="AK10" s="42">
        <v>66.7</v>
      </c>
      <c r="AL10" s="43" t="s">
        <v>169</v>
      </c>
      <c r="AM10" s="44">
        <v>133.30000000000001</v>
      </c>
      <c r="AN10" s="45">
        <v>0</v>
      </c>
      <c r="AO10" s="45">
        <v>3.4</v>
      </c>
      <c r="AP10" s="39">
        <v>7</v>
      </c>
      <c r="AQ10" s="40">
        <v>1</v>
      </c>
      <c r="AR10" s="41">
        <v>8</v>
      </c>
      <c r="AS10" s="42">
        <v>40</v>
      </c>
      <c r="AT10" s="43">
        <v>0</v>
      </c>
      <c r="AU10" s="44">
        <v>60</v>
      </c>
      <c r="AV10" s="45">
        <v>11.1</v>
      </c>
      <c r="AW10" s="45">
        <v>4.8</v>
      </c>
      <c r="AX10" s="39">
        <v>8</v>
      </c>
      <c r="AY10" s="40">
        <v>0</v>
      </c>
      <c r="AZ10" s="41">
        <v>8</v>
      </c>
      <c r="BA10" s="42">
        <v>-27.3</v>
      </c>
      <c r="BB10" s="43" t="s">
        <v>169</v>
      </c>
      <c r="BC10" s="44">
        <v>-38.5</v>
      </c>
      <c r="BD10" s="45">
        <v>0</v>
      </c>
      <c r="BE10" s="45">
        <v>5.5</v>
      </c>
      <c r="BF10" s="39">
        <v>21</v>
      </c>
      <c r="BG10" s="40">
        <v>0</v>
      </c>
      <c r="BH10" s="41">
        <v>21</v>
      </c>
      <c r="BI10" s="42">
        <v>23.5</v>
      </c>
      <c r="BJ10" s="43" t="s">
        <v>169</v>
      </c>
      <c r="BK10" s="44">
        <v>16.7</v>
      </c>
      <c r="BL10" s="45">
        <v>0</v>
      </c>
      <c r="BM10" s="45">
        <v>14.5</v>
      </c>
      <c r="BN10" s="38" t="s">
        <v>55</v>
      </c>
      <c r="BO10" s="39">
        <v>83</v>
      </c>
      <c r="BP10" s="40">
        <v>3</v>
      </c>
      <c r="BQ10" s="41">
        <v>111</v>
      </c>
      <c r="BR10" s="42">
        <v>40.700000000000003</v>
      </c>
      <c r="BS10" s="43">
        <v>0</v>
      </c>
      <c r="BT10" s="44">
        <v>73.400000000000006</v>
      </c>
      <c r="BU10" s="45">
        <v>2.6</v>
      </c>
      <c r="BV10" s="45">
        <v>57.2</v>
      </c>
      <c r="BW10" s="39">
        <v>19</v>
      </c>
      <c r="BX10" s="40">
        <v>1</v>
      </c>
      <c r="BY10" s="41">
        <v>25</v>
      </c>
      <c r="BZ10" s="42">
        <v>-5</v>
      </c>
      <c r="CA10" s="43">
        <v>0</v>
      </c>
      <c r="CB10" s="44">
        <v>25</v>
      </c>
      <c r="CC10" s="45">
        <v>3.8</v>
      </c>
      <c r="CD10" s="45">
        <v>40.4</v>
      </c>
      <c r="CE10" s="39">
        <v>83</v>
      </c>
      <c r="CF10" s="40">
        <v>3</v>
      </c>
      <c r="CG10" s="41">
        <v>111</v>
      </c>
      <c r="CH10" s="42">
        <v>40.700000000000003</v>
      </c>
      <c r="CI10" s="43">
        <v>0</v>
      </c>
      <c r="CJ10" s="44">
        <v>73.400000000000006</v>
      </c>
      <c r="CK10" s="45">
        <v>2.6</v>
      </c>
      <c r="CL10" s="45">
        <v>57.2</v>
      </c>
      <c r="CM10" s="39">
        <v>78</v>
      </c>
      <c r="CN10" s="40">
        <v>3</v>
      </c>
      <c r="CO10" s="41">
        <v>105</v>
      </c>
      <c r="CP10" s="42">
        <v>32.200000000000003</v>
      </c>
      <c r="CQ10" s="43">
        <v>0</v>
      </c>
      <c r="CR10" s="44">
        <v>64.099999999999994</v>
      </c>
      <c r="CS10" s="45">
        <v>2.8</v>
      </c>
      <c r="CT10" s="45">
        <v>60</v>
      </c>
    </row>
    <row r="11" spans="1:98" ht="22.15" customHeight="1">
      <c r="A11" s="38" t="s">
        <v>56</v>
      </c>
      <c r="B11" s="39">
        <v>74</v>
      </c>
      <c r="C11" s="40">
        <v>1</v>
      </c>
      <c r="D11" s="41">
        <v>92</v>
      </c>
      <c r="E11" s="42">
        <v>-24.5</v>
      </c>
      <c r="F11" s="43">
        <v>0</v>
      </c>
      <c r="G11" s="44">
        <v>-20.7</v>
      </c>
      <c r="H11" s="45">
        <v>1.1000000000000001</v>
      </c>
      <c r="I11" s="39">
        <v>21</v>
      </c>
      <c r="J11" s="40">
        <v>0</v>
      </c>
      <c r="K11" s="41">
        <v>35</v>
      </c>
      <c r="L11" s="42">
        <v>-44.7</v>
      </c>
      <c r="M11" s="43" t="s">
        <v>169</v>
      </c>
      <c r="N11" s="44">
        <v>-31.4</v>
      </c>
      <c r="O11" s="45">
        <v>0</v>
      </c>
      <c r="P11" s="45">
        <v>28.4</v>
      </c>
      <c r="Q11" s="39">
        <v>36</v>
      </c>
      <c r="R11" s="40">
        <v>1</v>
      </c>
      <c r="S11" s="41">
        <v>35</v>
      </c>
      <c r="T11" s="42">
        <v>2.9</v>
      </c>
      <c r="U11" s="43">
        <v>0</v>
      </c>
      <c r="V11" s="44" t="s">
        <v>169</v>
      </c>
      <c r="W11" s="45">
        <v>2.8</v>
      </c>
      <c r="X11" s="45">
        <v>48.6</v>
      </c>
      <c r="Y11" s="39">
        <v>1</v>
      </c>
      <c r="Z11" s="40">
        <v>0</v>
      </c>
      <c r="AA11" s="41">
        <v>1</v>
      </c>
      <c r="AB11" s="42">
        <v>-75</v>
      </c>
      <c r="AC11" s="43" t="s">
        <v>169</v>
      </c>
      <c r="AD11" s="44">
        <v>-75</v>
      </c>
      <c r="AE11" s="45">
        <v>0</v>
      </c>
      <c r="AF11" s="45">
        <v>1.4</v>
      </c>
      <c r="AG11" s="38" t="s">
        <v>56</v>
      </c>
      <c r="AH11" s="39">
        <v>1</v>
      </c>
      <c r="AI11" s="40">
        <v>0</v>
      </c>
      <c r="AJ11" s="41">
        <v>2</v>
      </c>
      <c r="AK11" s="42" t="s">
        <v>169</v>
      </c>
      <c r="AL11" s="43" t="s">
        <v>169</v>
      </c>
      <c r="AM11" s="44" t="s">
        <v>169</v>
      </c>
      <c r="AN11" s="45">
        <v>0</v>
      </c>
      <c r="AO11" s="45">
        <v>1.4</v>
      </c>
      <c r="AP11" s="39">
        <v>7</v>
      </c>
      <c r="AQ11" s="40">
        <v>0</v>
      </c>
      <c r="AR11" s="41">
        <v>10</v>
      </c>
      <c r="AS11" s="42">
        <v>40</v>
      </c>
      <c r="AT11" s="43" t="s">
        <v>169</v>
      </c>
      <c r="AU11" s="44">
        <v>11.1</v>
      </c>
      <c r="AV11" s="45">
        <v>0</v>
      </c>
      <c r="AW11" s="45">
        <v>9.5</v>
      </c>
      <c r="AX11" s="39">
        <v>2</v>
      </c>
      <c r="AY11" s="40">
        <v>0</v>
      </c>
      <c r="AZ11" s="41">
        <v>2</v>
      </c>
      <c r="BA11" s="42">
        <v>-60</v>
      </c>
      <c r="BB11" s="43" t="s">
        <v>169</v>
      </c>
      <c r="BC11" s="44">
        <v>-60</v>
      </c>
      <c r="BD11" s="45">
        <v>0</v>
      </c>
      <c r="BE11" s="45">
        <v>2.7</v>
      </c>
      <c r="BF11" s="39">
        <v>5</v>
      </c>
      <c r="BG11" s="40">
        <v>0</v>
      </c>
      <c r="BH11" s="41">
        <v>6</v>
      </c>
      <c r="BI11" s="42">
        <v>-50</v>
      </c>
      <c r="BJ11" s="43" t="s">
        <v>169</v>
      </c>
      <c r="BK11" s="44">
        <v>-40</v>
      </c>
      <c r="BL11" s="45">
        <v>0</v>
      </c>
      <c r="BM11" s="45">
        <v>6.8</v>
      </c>
      <c r="BN11" s="38" t="s">
        <v>56</v>
      </c>
      <c r="BO11" s="39">
        <v>42</v>
      </c>
      <c r="BP11" s="40">
        <v>1</v>
      </c>
      <c r="BQ11" s="41">
        <v>49</v>
      </c>
      <c r="BR11" s="42">
        <v>-22.2</v>
      </c>
      <c r="BS11" s="43">
        <v>0</v>
      </c>
      <c r="BT11" s="44">
        <v>-29</v>
      </c>
      <c r="BU11" s="45">
        <v>2</v>
      </c>
      <c r="BV11" s="45">
        <v>56.8</v>
      </c>
      <c r="BW11" s="39">
        <v>13</v>
      </c>
      <c r="BX11" s="40">
        <v>0</v>
      </c>
      <c r="BY11" s="41">
        <v>13</v>
      </c>
      <c r="BZ11" s="42">
        <v>-27.8</v>
      </c>
      <c r="CA11" s="43" t="s">
        <v>169</v>
      </c>
      <c r="CB11" s="44">
        <v>-27.8</v>
      </c>
      <c r="CC11" s="45">
        <v>0</v>
      </c>
      <c r="CD11" s="45">
        <v>36.1</v>
      </c>
      <c r="CE11" s="39">
        <v>42</v>
      </c>
      <c r="CF11" s="40">
        <v>1</v>
      </c>
      <c r="CG11" s="41">
        <v>49</v>
      </c>
      <c r="CH11" s="42">
        <v>-22.2</v>
      </c>
      <c r="CI11" s="43">
        <v>0</v>
      </c>
      <c r="CJ11" s="44">
        <v>-29</v>
      </c>
      <c r="CK11" s="45">
        <v>2</v>
      </c>
      <c r="CL11" s="45">
        <v>56.8</v>
      </c>
      <c r="CM11" s="39">
        <v>40</v>
      </c>
      <c r="CN11" s="40">
        <v>1</v>
      </c>
      <c r="CO11" s="41">
        <v>47</v>
      </c>
      <c r="CP11" s="42">
        <v>-24.5</v>
      </c>
      <c r="CQ11" s="43">
        <v>0</v>
      </c>
      <c r="CR11" s="44">
        <v>-30.9</v>
      </c>
      <c r="CS11" s="45">
        <v>2.1</v>
      </c>
      <c r="CT11" s="45">
        <v>57.1</v>
      </c>
    </row>
    <row r="12" spans="1:98" ht="22.15" customHeight="1" thickBot="1">
      <c r="A12" s="49" t="s">
        <v>57</v>
      </c>
      <c r="B12" s="50">
        <v>189</v>
      </c>
      <c r="C12" s="51">
        <v>2</v>
      </c>
      <c r="D12" s="52">
        <v>234</v>
      </c>
      <c r="E12" s="53">
        <v>-18.5</v>
      </c>
      <c r="F12" s="54">
        <v>-66.7</v>
      </c>
      <c r="G12" s="55">
        <v>-16.7</v>
      </c>
      <c r="H12" s="56">
        <v>0.8</v>
      </c>
      <c r="I12" s="50">
        <v>81</v>
      </c>
      <c r="J12" s="51">
        <v>1</v>
      </c>
      <c r="K12" s="52">
        <v>113</v>
      </c>
      <c r="L12" s="53">
        <v>-25.7</v>
      </c>
      <c r="M12" s="54">
        <v>-66.7</v>
      </c>
      <c r="N12" s="55">
        <v>-25.2</v>
      </c>
      <c r="O12" s="56">
        <v>0.9</v>
      </c>
      <c r="P12" s="56">
        <v>42.9</v>
      </c>
      <c r="Q12" s="50">
        <v>50</v>
      </c>
      <c r="R12" s="51">
        <v>1</v>
      </c>
      <c r="S12" s="52">
        <v>52</v>
      </c>
      <c r="T12" s="53">
        <v>-33.299999999999997</v>
      </c>
      <c r="U12" s="54">
        <v>-66.7</v>
      </c>
      <c r="V12" s="55">
        <v>-32.5</v>
      </c>
      <c r="W12" s="56">
        <v>1.9</v>
      </c>
      <c r="X12" s="56">
        <v>26.5</v>
      </c>
      <c r="Y12" s="50">
        <v>3</v>
      </c>
      <c r="Z12" s="51">
        <v>0</v>
      </c>
      <c r="AA12" s="52">
        <v>4</v>
      </c>
      <c r="AB12" s="53">
        <v>200</v>
      </c>
      <c r="AC12" s="54" t="s">
        <v>169</v>
      </c>
      <c r="AD12" s="55">
        <v>300</v>
      </c>
      <c r="AE12" s="56">
        <v>0</v>
      </c>
      <c r="AF12" s="56">
        <v>1.6</v>
      </c>
      <c r="AG12" s="49" t="s">
        <v>57</v>
      </c>
      <c r="AH12" s="50">
        <v>7</v>
      </c>
      <c r="AI12" s="51">
        <v>0</v>
      </c>
      <c r="AJ12" s="52">
        <v>14</v>
      </c>
      <c r="AK12" s="53">
        <v>133.30000000000001</v>
      </c>
      <c r="AL12" s="54" t="s">
        <v>169</v>
      </c>
      <c r="AM12" s="55">
        <v>366.7</v>
      </c>
      <c r="AN12" s="56">
        <v>0</v>
      </c>
      <c r="AO12" s="56">
        <v>3.7</v>
      </c>
      <c r="AP12" s="50">
        <v>4</v>
      </c>
      <c r="AQ12" s="51">
        <v>0</v>
      </c>
      <c r="AR12" s="52">
        <v>4</v>
      </c>
      <c r="AS12" s="53">
        <v>-50</v>
      </c>
      <c r="AT12" s="54" t="s">
        <v>169</v>
      </c>
      <c r="AU12" s="55">
        <v>-66.7</v>
      </c>
      <c r="AV12" s="56">
        <v>0</v>
      </c>
      <c r="AW12" s="56">
        <v>2.1</v>
      </c>
      <c r="AX12" s="50">
        <v>10</v>
      </c>
      <c r="AY12" s="51">
        <v>0</v>
      </c>
      <c r="AZ12" s="52">
        <v>10</v>
      </c>
      <c r="BA12" s="53">
        <v>42.9</v>
      </c>
      <c r="BB12" s="54" t="s">
        <v>169</v>
      </c>
      <c r="BC12" s="55">
        <v>42.9</v>
      </c>
      <c r="BD12" s="56">
        <v>0</v>
      </c>
      <c r="BE12" s="56">
        <v>5.3</v>
      </c>
      <c r="BF12" s="50">
        <v>32</v>
      </c>
      <c r="BG12" s="51">
        <v>0</v>
      </c>
      <c r="BH12" s="52">
        <v>34</v>
      </c>
      <c r="BI12" s="53">
        <v>14.3</v>
      </c>
      <c r="BJ12" s="54" t="s">
        <v>169</v>
      </c>
      <c r="BK12" s="55">
        <v>17.2</v>
      </c>
      <c r="BL12" s="56">
        <v>0</v>
      </c>
      <c r="BM12" s="56">
        <v>16.899999999999999</v>
      </c>
      <c r="BN12" s="49" t="s">
        <v>57</v>
      </c>
      <c r="BO12" s="50">
        <v>88</v>
      </c>
      <c r="BP12" s="51">
        <v>2</v>
      </c>
      <c r="BQ12" s="52">
        <v>112</v>
      </c>
      <c r="BR12" s="53">
        <v>-38.9</v>
      </c>
      <c r="BS12" s="54" t="s">
        <v>169</v>
      </c>
      <c r="BT12" s="55">
        <v>-36.4</v>
      </c>
      <c r="BU12" s="56">
        <v>1.8</v>
      </c>
      <c r="BV12" s="56">
        <v>46.6</v>
      </c>
      <c r="BW12" s="50">
        <v>25</v>
      </c>
      <c r="BX12" s="51">
        <v>1</v>
      </c>
      <c r="BY12" s="52">
        <v>30</v>
      </c>
      <c r="BZ12" s="53">
        <v>-44.4</v>
      </c>
      <c r="CA12" s="54">
        <v>-50</v>
      </c>
      <c r="CB12" s="55">
        <v>-41.2</v>
      </c>
      <c r="CC12" s="56">
        <v>3.2</v>
      </c>
      <c r="CD12" s="56">
        <v>49</v>
      </c>
      <c r="CE12" s="50">
        <v>88</v>
      </c>
      <c r="CF12" s="51">
        <v>2</v>
      </c>
      <c r="CG12" s="52">
        <v>112</v>
      </c>
      <c r="CH12" s="53">
        <v>-38.9</v>
      </c>
      <c r="CI12" s="54" t="s">
        <v>169</v>
      </c>
      <c r="CJ12" s="55">
        <v>-36.4</v>
      </c>
      <c r="CK12" s="56">
        <v>1.8</v>
      </c>
      <c r="CL12" s="56">
        <v>46.6</v>
      </c>
      <c r="CM12" s="50">
        <v>87</v>
      </c>
      <c r="CN12" s="51">
        <v>2</v>
      </c>
      <c r="CO12" s="52">
        <v>110</v>
      </c>
      <c r="CP12" s="53">
        <v>-38.299999999999997</v>
      </c>
      <c r="CQ12" s="54" t="s">
        <v>169</v>
      </c>
      <c r="CR12" s="55">
        <v>-36.4</v>
      </c>
      <c r="CS12" s="56">
        <v>1.8</v>
      </c>
      <c r="CT12" s="56">
        <v>49.2</v>
      </c>
    </row>
    <row r="13" spans="1:98" ht="28.15" customHeight="1">
      <c r="A13" s="26" t="s">
        <v>58</v>
      </c>
      <c r="B13" s="27">
        <v>9</v>
      </c>
      <c r="C13" s="28">
        <v>1</v>
      </c>
      <c r="D13" s="29">
        <v>11</v>
      </c>
      <c r="E13" s="30">
        <v>125</v>
      </c>
      <c r="F13" s="31" t="s">
        <v>169</v>
      </c>
      <c r="G13" s="32">
        <v>83.3</v>
      </c>
      <c r="H13" s="33">
        <v>8.3000000000000007</v>
      </c>
      <c r="I13" s="27">
        <v>0</v>
      </c>
      <c r="J13" s="28">
        <v>0</v>
      </c>
      <c r="K13" s="29">
        <v>0</v>
      </c>
      <c r="L13" s="30">
        <v>-100</v>
      </c>
      <c r="M13" s="31" t="s">
        <v>169</v>
      </c>
      <c r="N13" s="32">
        <v>-100</v>
      </c>
      <c r="O13" s="33">
        <v>0</v>
      </c>
      <c r="P13" s="33">
        <v>0</v>
      </c>
      <c r="Q13" s="27">
        <v>3</v>
      </c>
      <c r="R13" s="28">
        <v>1</v>
      </c>
      <c r="S13" s="29">
        <v>2</v>
      </c>
      <c r="T13" s="30">
        <v>0</v>
      </c>
      <c r="U13" s="31">
        <v>0</v>
      </c>
      <c r="V13" s="32">
        <v>0</v>
      </c>
      <c r="W13" s="33">
        <v>33.299999999999997</v>
      </c>
      <c r="X13" s="33">
        <v>33.299999999999997</v>
      </c>
      <c r="Y13" s="27">
        <v>1</v>
      </c>
      <c r="Z13" s="28">
        <v>0</v>
      </c>
      <c r="AA13" s="29">
        <v>2</v>
      </c>
      <c r="AB13" s="30">
        <v>0</v>
      </c>
      <c r="AC13" s="31" t="s">
        <v>169</v>
      </c>
      <c r="AD13" s="32">
        <v>0</v>
      </c>
      <c r="AE13" s="33">
        <v>0</v>
      </c>
      <c r="AF13" s="33">
        <v>11.1</v>
      </c>
      <c r="AG13" s="26" t="s">
        <v>58</v>
      </c>
      <c r="AH13" s="27">
        <v>0</v>
      </c>
      <c r="AI13" s="28">
        <v>0</v>
      </c>
      <c r="AJ13" s="29">
        <v>0</v>
      </c>
      <c r="AK13" s="30" t="s">
        <v>169</v>
      </c>
      <c r="AL13" s="31" t="s">
        <v>169</v>
      </c>
      <c r="AM13" s="32" t="s">
        <v>169</v>
      </c>
      <c r="AN13" s="33">
        <v>0</v>
      </c>
      <c r="AO13" s="33">
        <v>0</v>
      </c>
      <c r="AP13" s="27">
        <v>3</v>
      </c>
      <c r="AQ13" s="28">
        <v>0</v>
      </c>
      <c r="AR13" s="29">
        <v>5</v>
      </c>
      <c r="AS13" s="30">
        <v>0</v>
      </c>
      <c r="AT13" s="31" t="s">
        <v>169</v>
      </c>
      <c r="AU13" s="32">
        <v>0</v>
      </c>
      <c r="AV13" s="33">
        <v>0</v>
      </c>
      <c r="AW13" s="33">
        <v>33.299999999999997</v>
      </c>
      <c r="AX13" s="27">
        <v>2</v>
      </c>
      <c r="AY13" s="28">
        <v>0</v>
      </c>
      <c r="AZ13" s="29">
        <v>2</v>
      </c>
      <c r="BA13" s="30">
        <v>0</v>
      </c>
      <c r="BB13" s="31" t="s">
        <v>169</v>
      </c>
      <c r="BC13" s="32">
        <v>0</v>
      </c>
      <c r="BD13" s="33">
        <v>0</v>
      </c>
      <c r="BE13" s="33">
        <v>22.2</v>
      </c>
      <c r="BF13" s="27">
        <v>0</v>
      </c>
      <c r="BG13" s="28">
        <v>0</v>
      </c>
      <c r="BH13" s="29">
        <v>0</v>
      </c>
      <c r="BI13" s="30" t="s">
        <v>169</v>
      </c>
      <c r="BJ13" s="31" t="s">
        <v>169</v>
      </c>
      <c r="BK13" s="32" t="s">
        <v>169</v>
      </c>
      <c r="BL13" s="33">
        <v>0</v>
      </c>
      <c r="BM13" s="33">
        <v>0</v>
      </c>
      <c r="BN13" s="26" t="s">
        <v>58</v>
      </c>
      <c r="BO13" s="27">
        <v>3</v>
      </c>
      <c r="BP13" s="28">
        <v>0</v>
      </c>
      <c r="BQ13" s="29">
        <v>3</v>
      </c>
      <c r="BR13" s="30">
        <v>50</v>
      </c>
      <c r="BS13" s="31" t="s">
        <v>169</v>
      </c>
      <c r="BT13" s="32">
        <v>-40</v>
      </c>
      <c r="BU13" s="33">
        <v>0</v>
      </c>
      <c r="BV13" s="33">
        <v>33.299999999999997</v>
      </c>
      <c r="BW13" s="27">
        <v>0</v>
      </c>
      <c r="BX13" s="28">
        <v>0</v>
      </c>
      <c r="BY13" s="29">
        <v>0</v>
      </c>
      <c r="BZ13" s="30" t="s">
        <v>169</v>
      </c>
      <c r="CA13" s="31" t="s">
        <v>169</v>
      </c>
      <c r="CB13" s="32" t="s">
        <v>169</v>
      </c>
      <c r="CC13" s="33">
        <v>0</v>
      </c>
      <c r="CD13" s="33">
        <v>0</v>
      </c>
      <c r="CE13" s="27">
        <v>3</v>
      </c>
      <c r="CF13" s="28">
        <v>0</v>
      </c>
      <c r="CG13" s="29">
        <v>3</v>
      </c>
      <c r="CH13" s="30">
        <v>0</v>
      </c>
      <c r="CI13" s="31" t="s">
        <v>169</v>
      </c>
      <c r="CJ13" s="32">
        <v>0</v>
      </c>
      <c r="CK13" s="33">
        <v>0</v>
      </c>
      <c r="CL13" s="33">
        <v>75</v>
      </c>
      <c r="CM13" s="27">
        <v>3</v>
      </c>
      <c r="CN13" s="28">
        <v>0</v>
      </c>
      <c r="CO13" s="29">
        <v>3</v>
      </c>
      <c r="CP13" s="30">
        <v>50</v>
      </c>
      <c r="CQ13" s="31" t="s">
        <v>169</v>
      </c>
      <c r="CR13" s="32">
        <v>-40</v>
      </c>
      <c r="CS13" s="33">
        <v>0</v>
      </c>
      <c r="CT13" s="33">
        <v>33.299999999999997</v>
      </c>
    </row>
    <row r="14" spans="1:98" ht="22.15" customHeight="1">
      <c r="A14" s="38" t="s">
        <v>59</v>
      </c>
      <c r="B14" s="39">
        <v>45</v>
      </c>
      <c r="C14" s="40">
        <v>5</v>
      </c>
      <c r="D14" s="41">
        <v>77</v>
      </c>
      <c r="E14" s="42">
        <v>-27.4</v>
      </c>
      <c r="F14" s="43">
        <v>-54.5</v>
      </c>
      <c r="G14" s="44">
        <v>2.7</v>
      </c>
      <c r="H14" s="45">
        <v>6.1</v>
      </c>
      <c r="I14" s="39">
        <v>13</v>
      </c>
      <c r="J14" s="40">
        <v>0</v>
      </c>
      <c r="K14" s="41">
        <v>24</v>
      </c>
      <c r="L14" s="42">
        <v>-23.5</v>
      </c>
      <c r="M14" s="43">
        <v>-100</v>
      </c>
      <c r="N14" s="44">
        <v>-11.1</v>
      </c>
      <c r="O14" s="45">
        <v>0</v>
      </c>
      <c r="P14" s="45">
        <v>28.9</v>
      </c>
      <c r="Q14" s="39">
        <v>13</v>
      </c>
      <c r="R14" s="40">
        <v>1</v>
      </c>
      <c r="S14" s="41">
        <v>15</v>
      </c>
      <c r="T14" s="42">
        <v>-7.1</v>
      </c>
      <c r="U14" s="43" t="s">
        <v>169</v>
      </c>
      <c r="V14" s="44">
        <v>15.4</v>
      </c>
      <c r="W14" s="45">
        <v>6.3</v>
      </c>
      <c r="X14" s="45">
        <v>28.9</v>
      </c>
      <c r="Y14" s="39">
        <v>4</v>
      </c>
      <c r="Z14" s="40">
        <v>0</v>
      </c>
      <c r="AA14" s="41">
        <v>6</v>
      </c>
      <c r="AB14" s="42">
        <v>-20</v>
      </c>
      <c r="AC14" s="43">
        <v>-100</v>
      </c>
      <c r="AD14" s="44">
        <v>100</v>
      </c>
      <c r="AE14" s="45">
        <v>0</v>
      </c>
      <c r="AF14" s="45">
        <v>8.9</v>
      </c>
      <c r="AG14" s="38" t="s">
        <v>59</v>
      </c>
      <c r="AH14" s="39">
        <v>1</v>
      </c>
      <c r="AI14" s="40">
        <v>0</v>
      </c>
      <c r="AJ14" s="41">
        <v>1</v>
      </c>
      <c r="AK14" s="42">
        <v>-75</v>
      </c>
      <c r="AL14" s="43" t="s">
        <v>169</v>
      </c>
      <c r="AM14" s="44">
        <v>-80</v>
      </c>
      <c r="AN14" s="45">
        <v>0</v>
      </c>
      <c r="AO14" s="45">
        <v>2.2000000000000002</v>
      </c>
      <c r="AP14" s="39">
        <v>7</v>
      </c>
      <c r="AQ14" s="40">
        <v>2</v>
      </c>
      <c r="AR14" s="41">
        <v>26</v>
      </c>
      <c r="AS14" s="42">
        <v>40</v>
      </c>
      <c r="AT14" s="43">
        <v>0</v>
      </c>
      <c r="AU14" s="44">
        <v>333.3</v>
      </c>
      <c r="AV14" s="45">
        <v>7.1</v>
      </c>
      <c r="AW14" s="45">
        <v>15.6</v>
      </c>
      <c r="AX14" s="39">
        <v>5</v>
      </c>
      <c r="AY14" s="40">
        <v>2</v>
      </c>
      <c r="AZ14" s="41">
        <v>3</v>
      </c>
      <c r="BA14" s="42">
        <v>-16.7</v>
      </c>
      <c r="BB14" s="43">
        <v>0</v>
      </c>
      <c r="BC14" s="44">
        <v>-50</v>
      </c>
      <c r="BD14" s="45">
        <v>40</v>
      </c>
      <c r="BE14" s="45">
        <v>11.1</v>
      </c>
      <c r="BF14" s="39">
        <v>0</v>
      </c>
      <c r="BG14" s="40">
        <v>0</v>
      </c>
      <c r="BH14" s="41">
        <v>0</v>
      </c>
      <c r="BI14" s="42">
        <v>-100</v>
      </c>
      <c r="BJ14" s="43" t="s">
        <v>169</v>
      </c>
      <c r="BK14" s="44">
        <v>-100</v>
      </c>
      <c r="BL14" s="45">
        <v>0</v>
      </c>
      <c r="BM14" s="45">
        <v>0</v>
      </c>
      <c r="BN14" s="38" t="s">
        <v>59</v>
      </c>
      <c r="BO14" s="39">
        <v>12</v>
      </c>
      <c r="BP14" s="40">
        <v>1</v>
      </c>
      <c r="BQ14" s="41">
        <v>12</v>
      </c>
      <c r="BR14" s="42">
        <v>-57.1</v>
      </c>
      <c r="BS14" s="43">
        <v>-85.7</v>
      </c>
      <c r="BT14" s="44">
        <v>-65.7</v>
      </c>
      <c r="BU14" s="45">
        <v>7.7</v>
      </c>
      <c r="BV14" s="45">
        <v>26.7</v>
      </c>
      <c r="BW14" s="39">
        <v>2</v>
      </c>
      <c r="BX14" s="40">
        <v>0</v>
      </c>
      <c r="BY14" s="41">
        <v>2</v>
      </c>
      <c r="BZ14" s="42">
        <v>-33.299999999999997</v>
      </c>
      <c r="CA14" s="43" t="s">
        <v>169</v>
      </c>
      <c r="CB14" s="44">
        <v>-33.299999999999997</v>
      </c>
      <c r="CC14" s="45">
        <v>0</v>
      </c>
      <c r="CD14" s="45">
        <v>14.3</v>
      </c>
      <c r="CE14" s="39">
        <v>11</v>
      </c>
      <c r="CF14" s="40">
        <v>1</v>
      </c>
      <c r="CG14" s="41">
        <v>11</v>
      </c>
      <c r="CH14" s="42">
        <v>-47.6</v>
      </c>
      <c r="CI14" s="43">
        <v>-50</v>
      </c>
      <c r="CJ14" s="44">
        <v>-54.2</v>
      </c>
      <c r="CK14" s="45">
        <v>8.3000000000000007</v>
      </c>
      <c r="CL14" s="45">
        <v>35.5</v>
      </c>
      <c r="CM14" s="39">
        <v>11</v>
      </c>
      <c r="CN14" s="40">
        <v>1</v>
      </c>
      <c r="CO14" s="41">
        <v>11</v>
      </c>
      <c r="CP14" s="42">
        <v>-59.3</v>
      </c>
      <c r="CQ14" s="43">
        <v>-85.7</v>
      </c>
      <c r="CR14" s="44">
        <v>-67.599999999999994</v>
      </c>
      <c r="CS14" s="45">
        <v>8.3000000000000007</v>
      </c>
      <c r="CT14" s="45">
        <v>28.2</v>
      </c>
    </row>
    <row r="15" spans="1:98" ht="27.6" customHeight="1">
      <c r="A15" s="38" t="s">
        <v>60</v>
      </c>
      <c r="B15" s="39">
        <v>11</v>
      </c>
      <c r="C15" s="40">
        <v>3</v>
      </c>
      <c r="D15" s="41">
        <v>10</v>
      </c>
      <c r="E15" s="42" t="s">
        <v>169</v>
      </c>
      <c r="F15" s="43">
        <v>50</v>
      </c>
      <c r="G15" s="44">
        <v>-44.4</v>
      </c>
      <c r="H15" s="45">
        <v>23.1</v>
      </c>
      <c r="I15" s="39">
        <v>3</v>
      </c>
      <c r="J15" s="40">
        <v>0</v>
      </c>
      <c r="K15" s="41">
        <v>4</v>
      </c>
      <c r="L15" s="42" t="s">
        <v>169</v>
      </c>
      <c r="M15" s="43" t="s">
        <v>169</v>
      </c>
      <c r="N15" s="44">
        <v>-42.9</v>
      </c>
      <c r="O15" s="45">
        <v>0</v>
      </c>
      <c r="P15" s="45">
        <v>27.3</v>
      </c>
      <c r="Q15" s="39">
        <v>0</v>
      </c>
      <c r="R15" s="40">
        <v>0</v>
      </c>
      <c r="S15" s="41">
        <v>0</v>
      </c>
      <c r="T15" s="42">
        <v>-100</v>
      </c>
      <c r="U15" s="43">
        <v>-100</v>
      </c>
      <c r="V15" s="44">
        <v>-100</v>
      </c>
      <c r="W15" s="45">
        <v>0</v>
      </c>
      <c r="X15" s="45">
        <v>0</v>
      </c>
      <c r="Y15" s="39">
        <v>4</v>
      </c>
      <c r="Z15" s="40">
        <v>1</v>
      </c>
      <c r="AA15" s="41">
        <v>4</v>
      </c>
      <c r="AB15" s="42" t="s">
        <v>169</v>
      </c>
      <c r="AC15" s="43" t="s">
        <v>169</v>
      </c>
      <c r="AD15" s="44">
        <v>-33.299999999999997</v>
      </c>
      <c r="AE15" s="45">
        <v>20</v>
      </c>
      <c r="AF15" s="45">
        <v>36.4</v>
      </c>
      <c r="AG15" s="38" t="s">
        <v>60</v>
      </c>
      <c r="AH15" s="39">
        <v>1</v>
      </c>
      <c r="AI15" s="40">
        <v>1</v>
      </c>
      <c r="AJ15" s="41">
        <v>0</v>
      </c>
      <c r="AK15" s="42">
        <v>0</v>
      </c>
      <c r="AL15" s="43">
        <v>0</v>
      </c>
      <c r="AM15" s="44" t="s">
        <v>169</v>
      </c>
      <c r="AN15" s="45">
        <v>100</v>
      </c>
      <c r="AO15" s="45">
        <v>9.1</v>
      </c>
      <c r="AP15" s="39">
        <v>2</v>
      </c>
      <c r="AQ15" s="40">
        <v>1</v>
      </c>
      <c r="AR15" s="41">
        <v>1</v>
      </c>
      <c r="AS15" s="42">
        <v>0</v>
      </c>
      <c r="AT15" s="43">
        <v>0</v>
      </c>
      <c r="AU15" s="44">
        <v>0</v>
      </c>
      <c r="AV15" s="45">
        <v>50</v>
      </c>
      <c r="AW15" s="45">
        <v>18.2</v>
      </c>
      <c r="AX15" s="39">
        <v>1</v>
      </c>
      <c r="AY15" s="40">
        <v>0</v>
      </c>
      <c r="AZ15" s="41">
        <v>1</v>
      </c>
      <c r="BA15" s="42">
        <v>0</v>
      </c>
      <c r="BB15" s="43" t="s">
        <v>169</v>
      </c>
      <c r="BC15" s="44">
        <v>0</v>
      </c>
      <c r="BD15" s="45">
        <v>0</v>
      </c>
      <c r="BE15" s="45">
        <v>9.1</v>
      </c>
      <c r="BF15" s="39">
        <v>0</v>
      </c>
      <c r="BG15" s="40">
        <v>0</v>
      </c>
      <c r="BH15" s="41">
        <v>0</v>
      </c>
      <c r="BI15" s="42">
        <v>-100</v>
      </c>
      <c r="BJ15" s="43" t="s">
        <v>169</v>
      </c>
      <c r="BK15" s="44">
        <v>-100</v>
      </c>
      <c r="BL15" s="45">
        <v>0</v>
      </c>
      <c r="BM15" s="45">
        <v>0</v>
      </c>
      <c r="BN15" s="38" t="s">
        <v>60</v>
      </c>
      <c r="BO15" s="39">
        <v>3</v>
      </c>
      <c r="BP15" s="40">
        <v>1</v>
      </c>
      <c r="BQ15" s="41">
        <v>3</v>
      </c>
      <c r="BR15" s="42" t="s">
        <v>169</v>
      </c>
      <c r="BS15" s="43" t="s">
        <v>169</v>
      </c>
      <c r="BT15" s="44">
        <v>-40</v>
      </c>
      <c r="BU15" s="45">
        <v>25</v>
      </c>
      <c r="BV15" s="45">
        <v>27.3</v>
      </c>
      <c r="BW15" s="39">
        <v>2</v>
      </c>
      <c r="BX15" s="40">
        <v>0</v>
      </c>
      <c r="BY15" s="41">
        <v>2</v>
      </c>
      <c r="BZ15" s="42">
        <v>0</v>
      </c>
      <c r="CA15" s="43" t="s">
        <v>169</v>
      </c>
      <c r="CB15" s="44">
        <v>0</v>
      </c>
      <c r="CC15" s="45">
        <v>0</v>
      </c>
      <c r="CD15" s="45">
        <v>0</v>
      </c>
      <c r="CE15" s="39">
        <v>1</v>
      </c>
      <c r="CF15" s="40">
        <v>0</v>
      </c>
      <c r="CG15" s="41">
        <v>1</v>
      </c>
      <c r="CH15" s="42">
        <v>-50</v>
      </c>
      <c r="CI15" s="43" t="s">
        <v>169</v>
      </c>
      <c r="CJ15" s="44">
        <v>-66.7</v>
      </c>
      <c r="CK15" s="45">
        <v>0</v>
      </c>
      <c r="CL15" s="45">
        <v>20</v>
      </c>
      <c r="CM15" s="39">
        <v>3</v>
      </c>
      <c r="CN15" s="40">
        <v>1</v>
      </c>
      <c r="CO15" s="41">
        <v>3</v>
      </c>
      <c r="CP15" s="42" t="s">
        <v>169</v>
      </c>
      <c r="CQ15" s="43" t="s">
        <v>169</v>
      </c>
      <c r="CR15" s="44">
        <v>-40</v>
      </c>
      <c r="CS15" s="45">
        <v>25</v>
      </c>
      <c r="CT15" s="45">
        <v>27.3</v>
      </c>
    </row>
    <row r="16" spans="1:98" ht="22.15" customHeight="1">
      <c r="A16" s="38" t="s">
        <v>61</v>
      </c>
      <c r="B16" s="39">
        <v>4</v>
      </c>
      <c r="C16" s="40">
        <v>1</v>
      </c>
      <c r="D16" s="41">
        <v>9</v>
      </c>
      <c r="E16" s="42" t="s">
        <v>169</v>
      </c>
      <c r="F16" s="43">
        <v>-66.7</v>
      </c>
      <c r="G16" s="44">
        <v>200</v>
      </c>
      <c r="H16" s="45">
        <v>10</v>
      </c>
      <c r="I16" s="39">
        <v>1</v>
      </c>
      <c r="J16" s="40">
        <v>1</v>
      </c>
      <c r="K16" s="41">
        <v>6</v>
      </c>
      <c r="L16" s="42" t="s">
        <v>169</v>
      </c>
      <c r="M16" s="43">
        <v>0</v>
      </c>
      <c r="N16" s="44">
        <v>200</v>
      </c>
      <c r="O16" s="45">
        <v>14.3</v>
      </c>
      <c r="P16" s="45">
        <v>25</v>
      </c>
      <c r="Q16" s="39">
        <v>0</v>
      </c>
      <c r="R16" s="40">
        <v>0</v>
      </c>
      <c r="S16" s="41">
        <v>0</v>
      </c>
      <c r="T16" s="42">
        <v>-100</v>
      </c>
      <c r="U16" s="43">
        <v>-100</v>
      </c>
      <c r="V16" s="44" t="s">
        <v>169</v>
      </c>
      <c r="W16" s="45">
        <v>0</v>
      </c>
      <c r="X16" s="45">
        <v>0</v>
      </c>
      <c r="Y16" s="39">
        <v>2</v>
      </c>
      <c r="Z16" s="40">
        <v>0</v>
      </c>
      <c r="AA16" s="41">
        <v>2</v>
      </c>
      <c r="AB16" s="42">
        <v>100</v>
      </c>
      <c r="AC16" s="43">
        <v>-100</v>
      </c>
      <c r="AD16" s="44">
        <v>100</v>
      </c>
      <c r="AE16" s="45">
        <v>0</v>
      </c>
      <c r="AF16" s="45">
        <v>50</v>
      </c>
      <c r="AG16" s="38" t="s">
        <v>61</v>
      </c>
      <c r="AH16" s="39">
        <v>0</v>
      </c>
      <c r="AI16" s="40">
        <v>0</v>
      </c>
      <c r="AJ16" s="41">
        <v>0</v>
      </c>
      <c r="AK16" s="42">
        <v>-100</v>
      </c>
      <c r="AL16" s="43">
        <v>-100</v>
      </c>
      <c r="AM16" s="44" t="s">
        <v>169</v>
      </c>
      <c r="AN16" s="45">
        <v>0</v>
      </c>
      <c r="AO16" s="45">
        <v>0</v>
      </c>
      <c r="AP16" s="39">
        <v>1</v>
      </c>
      <c r="AQ16" s="40">
        <v>0</v>
      </c>
      <c r="AR16" s="41">
        <v>1</v>
      </c>
      <c r="AS16" s="42">
        <v>0</v>
      </c>
      <c r="AT16" s="43" t="s">
        <v>169</v>
      </c>
      <c r="AU16" s="44">
        <v>0</v>
      </c>
      <c r="AV16" s="45">
        <v>0</v>
      </c>
      <c r="AW16" s="45">
        <v>25</v>
      </c>
      <c r="AX16" s="39">
        <v>0</v>
      </c>
      <c r="AY16" s="40">
        <v>0</v>
      </c>
      <c r="AZ16" s="41">
        <v>0</v>
      </c>
      <c r="BA16" s="42" t="s">
        <v>169</v>
      </c>
      <c r="BB16" s="43" t="s">
        <v>169</v>
      </c>
      <c r="BC16" s="44" t="s">
        <v>169</v>
      </c>
      <c r="BD16" s="45">
        <v>0</v>
      </c>
      <c r="BE16" s="45">
        <v>0</v>
      </c>
      <c r="BF16" s="39">
        <v>0</v>
      </c>
      <c r="BG16" s="40">
        <v>0</v>
      </c>
      <c r="BH16" s="41">
        <v>0</v>
      </c>
      <c r="BI16" s="42" t="s">
        <v>169</v>
      </c>
      <c r="BJ16" s="43" t="s">
        <v>169</v>
      </c>
      <c r="BK16" s="44" t="s">
        <v>169</v>
      </c>
      <c r="BL16" s="45">
        <v>0</v>
      </c>
      <c r="BM16" s="45">
        <v>0</v>
      </c>
      <c r="BN16" s="38" t="s">
        <v>61</v>
      </c>
      <c r="BO16" s="39">
        <v>2</v>
      </c>
      <c r="BP16" s="40">
        <v>0</v>
      </c>
      <c r="BQ16" s="41">
        <v>2</v>
      </c>
      <c r="BR16" s="42" t="s">
        <v>169</v>
      </c>
      <c r="BS16" s="43">
        <v>-100</v>
      </c>
      <c r="BT16" s="44" t="s">
        <v>169</v>
      </c>
      <c r="BU16" s="45">
        <v>0</v>
      </c>
      <c r="BV16" s="45">
        <v>50</v>
      </c>
      <c r="BW16" s="39">
        <v>0</v>
      </c>
      <c r="BX16" s="40">
        <v>0</v>
      </c>
      <c r="BY16" s="41">
        <v>0</v>
      </c>
      <c r="BZ16" s="42" t="s">
        <v>169</v>
      </c>
      <c r="CA16" s="43" t="s">
        <v>169</v>
      </c>
      <c r="CB16" s="44" t="s">
        <v>169</v>
      </c>
      <c r="CC16" s="45">
        <v>0</v>
      </c>
      <c r="CD16" s="45">
        <v>0</v>
      </c>
      <c r="CE16" s="39">
        <v>0</v>
      </c>
      <c r="CF16" s="40">
        <v>0</v>
      </c>
      <c r="CG16" s="41">
        <v>0</v>
      </c>
      <c r="CH16" s="42">
        <v>-100</v>
      </c>
      <c r="CI16" s="43">
        <v>-100</v>
      </c>
      <c r="CJ16" s="44" t="s">
        <v>169</v>
      </c>
      <c r="CK16" s="45">
        <v>0</v>
      </c>
      <c r="CL16" s="45">
        <v>0</v>
      </c>
      <c r="CM16" s="39">
        <v>2</v>
      </c>
      <c r="CN16" s="40">
        <v>0</v>
      </c>
      <c r="CO16" s="41">
        <v>2</v>
      </c>
      <c r="CP16" s="42" t="s">
        <v>169</v>
      </c>
      <c r="CQ16" s="43">
        <v>-100</v>
      </c>
      <c r="CR16" s="44" t="s">
        <v>169</v>
      </c>
      <c r="CS16" s="45">
        <v>0</v>
      </c>
      <c r="CT16" s="45">
        <v>50</v>
      </c>
    </row>
    <row r="17" spans="1:98" ht="22.15" customHeight="1">
      <c r="A17" s="38" t="s">
        <v>62</v>
      </c>
      <c r="B17" s="39">
        <v>106</v>
      </c>
      <c r="C17" s="40">
        <v>16</v>
      </c>
      <c r="D17" s="41">
        <v>144</v>
      </c>
      <c r="E17" s="42">
        <v>7.1</v>
      </c>
      <c r="F17" s="43">
        <v>-15.8</v>
      </c>
      <c r="G17" s="44">
        <v>5.9</v>
      </c>
      <c r="H17" s="45">
        <v>10</v>
      </c>
      <c r="I17" s="39">
        <v>46</v>
      </c>
      <c r="J17" s="40">
        <v>9</v>
      </c>
      <c r="K17" s="41">
        <v>76</v>
      </c>
      <c r="L17" s="42" t="s">
        <v>169</v>
      </c>
      <c r="M17" s="43" t="s">
        <v>169</v>
      </c>
      <c r="N17" s="44" t="s">
        <v>169</v>
      </c>
      <c r="O17" s="45">
        <v>10.6</v>
      </c>
      <c r="P17" s="45">
        <v>43.4</v>
      </c>
      <c r="Q17" s="39">
        <v>18</v>
      </c>
      <c r="R17" s="40">
        <v>4</v>
      </c>
      <c r="S17" s="41">
        <v>15</v>
      </c>
      <c r="T17" s="42">
        <v>5.9</v>
      </c>
      <c r="U17" s="43">
        <v>300</v>
      </c>
      <c r="V17" s="44">
        <v>-6.3</v>
      </c>
      <c r="W17" s="45">
        <v>21.1</v>
      </c>
      <c r="X17" s="45">
        <v>17</v>
      </c>
      <c r="Y17" s="39">
        <v>10</v>
      </c>
      <c r="Z17" s="40">
        <v>0</v>
      </c>
      <c r="AA17" s="41">
        <v>12</v>
      </c>
      <c r="AB17" s="42">
        <v>233.3</v>
      </c>
      <c r="AC17" s="43">
        <v>-100</v>
      </c>
      <c r="AD17" s="44">
        <v>500</v>
      </c>
      <c r="AE17" s="45">
        <v>0</v>
      </c>
      <c r="AF17" s="45">
        <v>9.4</v>
      </c>
      <c r="AG17" s="38" t="s">
        <v>62</v>
      </c>
      <c r="AH17" s="39">
        <v>1</v>
      </c>
      <c r="AI17" s="40">
        <v>0</v>
      </c>
      <c r="AJ17" s="41">
        <v>1</v>
      </c>
      <c r="AK17" s="42">
        <v>-66.7</v>
      </c>
      <c r="AL17" s="43">
        <v>-100</v>
      </c>
      <c r="AM17" s="44">
        <v>-75</v>
      </c>
      <c r="AN17" s="45">
        <v>0</v>
      </c>
      <c r="AO17" s="45">
        <v>0.9</v>
      </c>
      <c r="AP17" s="39">
        <v>10</v>
      </c>
      <c r="AQ17" s="40">
        <v>2</v>
      </c>
      <c r="AR17" s="41">
        <v>12</v>
      </c>
      <c r="AS17" s="42">
        <v>233.3</v>
      </c>
      <c r="AT17" s="43">
        <v>0</v>
      </c>
      <c r="AU17" s="44">
        <v>200</v>
      </c>
      <c r="AV17" s="45">
        <v>14.3</v>
      </c>
      <c r="AW17" s="45">
        <v>9.4</v>
      </c>
      <c r="AX17" s="39">
        <v>6</v>
      </c>
      <c r="AY17" s="40">
        <v>1</v>
      </c>
      <c r="AZ17" s="41">
        <v>5</v>
      </c>
      <c r="BA17" s="42">
        <v>50</v>
      </c>
      <c r="BB17" s="43">
        <v>0</v>
      </c>
      <c r="BC17" s="44">
        <v>25</v>
      </c>
      <c r="BD17" s="45">
        <v>16.7</v>
      </c>
      <c r="BE17" s="45">
        <v>5.7</v>
      </c>
      <c r="BF17" s="39">
        <v>5</v>
      </c>
      <c r="BG17" s="40">
        <v>0</v>
      </c>
      <c r="BH17" s="41">
        <v>6</v>
      </c>
      <c r="BI17" s="42">
        <v>150</v>
      </c>
      <c r="BJ17" s="43" t="s">
        <v>169</v>
      </c>
      <c r="BK17" s="44">
        <v>200</v>
      </c>
      <c r="BL17" s="45">
        <v>0</v>
      </c>
      <c r="BM17" s="45">
        <v>4.7</v>
      </c>
      <c r="BN17" s="38" t="s">
        <v>62</v>
      </c>
      <c r="BO17" s="39">
        <v>35</v>
      </c>
      <c r="BP17" s="40">
        <v>4</v>
      </c>
      <c r="BQ17" s="41">
        <v>49</v>
      </c>
      <c r="BR17" s="42">
        <v>16.7</v>
      </c>
      <c r="BS17" s="43">
        <v>-55.6</v>
      </c>
      <c r="BT17" s="44">
        <v>16.7</v>
      </c>
      <c r="BU17" s="45">
        <v>7.5</v>
      </c>
      <c r="BV17" s="45">
        <v>33</v>
      </c>
      <c r="BW17" s="39">
        <v>6</v>
      </c>
      <c r="BX17" s="40">
        <v>0</v>
      </c>
      <c r="BY17" s="41">
        <v>6</v>
      </c>
      <c r="BZ17" s="42">
        <v>50</v>
      </c>
      <c r="CA17" s="43" t="s">
        <v>169</v>
      </c>
      <c r="CB17" s="44">
        <v>50</v>
      </c>
      <c r="CC17" s="45">
        <v>0</v>
      </c>
      <c r="CD17" s="45">
        <v>31.6</v>
      </c>
      <c r="CE17" s="39">
        <v>24</v>
      </c>
      <c r="CF17" s="40">
        <v>3</v>
      </c>
      <c r="CG17" s="41">
        <v>26</v>
      </c>
      <c r="CH17" s="42">
        <v>-11.1</v>
      </c>
      <c r="CI17" s="43">
        <v>-66.7</v>
      </c>
      <c r="CJ17" s="44">
        <v>-21.2</v>
      </c>
      <c r="CK17" s="45">
        <v>10.3</v>
      </c>
      <c r="CL17" s="45">
        <v>44.4</v>
      </c>
      <c r="CM17" s="39">
        <v>34</v>
      </c>
      <c r="CN17" s="40">
        <v>4</v>
      </c>
      <c r="CO17" s="41">
        <v>48</v>
      </c>
      <c r="CP17" s="42">
        <v>17.2</v>
      </c>
      <c r="CQ17" s="43">
        <v>-55.6</v>
      </c>
      <c r="CR17" s="44">
        <v>17.100000000000001</v>
      </c>
      <c r="CS17" s="45">
        <v>7.7</v>
      </c>
      <c r="CT17" s="45">
        <v>34</v>
      </c>
    </row>
    <row r="18" spans="1:98" ht="22.15" customHeight="1">
      <c r="A18" s="38" t="s">
        <v>63</v>
      </c>
      <c r="B18" s="39">
        <v>4</v>
      </c>
      <c r="C18" s="40">
        <v>0</v>
      </c>
      <c r="D18" s="41">
        <v>5</v>
      </c>
      <c r="E18" s="42" t="s">
        <v>169</v>
      </c>
      <c r="F18" s="43" t="s">
        <v>169</v>
      </c>
      <c r="G18" s="44">
        <v>25</v>
      </c>
      <c r="H18" s="45">
        <v>0</v>
      </c>
      <c r="I18" s="39">
        <v>2</v>
      </c>
      <c r="J18" s="40">
        <v>0</v>
      </c>
      <c r="K18" s="41">
        <v>2</v>
      </c>
      <c r="L18" s="42">
        <v>0</v>
      </c>
      <c r="M18" s="43" t="s">
        <v>169</v>
      </c>
      <c r="N18" s="44">
        <v>0</v>
      </c>
      <c r="O18" s="45">
        <v>0</v>
      </c>
      <c r="P18" s="45">
        <v>50</v>
      </c>
      <c r="Q18" s="39">
        <v>0</v>
      </c>
      <c r="R18" s="40">
        <v>0</v>
      </c>
      <c r="S18" s="41">
        <v>0</v>
      </c>
      <c r="T18" s="42">
        <v>-100</v>
      </c>
      <c r="U18" s="43" t="s">
        <v>169</v>
      </c>
      <c r="V18" s="44">
        <v>-100</v>
      </c>
      <c r="W18" s="45">
        <v>0</v>
      </c>
      <c r="X18" s="45">
        <v>0</v>
      </c>
      <c r="Y18" s="39">
        <v>1</v>
      </c>
      <c r="Z18" s="40">
        <v>0</v>
      </c>
      <c r="AA18" s="41">
        <v>2</v>
      </c>
      <c r="AB18" s="42" t="s">
        <v>169</v>
      </c>
      <c r="AC18" s="43" t="s">
        <v>169</v>
      </c>
      <c r="AD18" s="44">
        <v>100</v>
      </c>
      <c r="AE18" s="45">
        <v>0</v>
      </c>
      <c r="AF18" s="45">
        <v>25</v>
      </c>
      <c r="AG18" s="38" t="s">
        <v>63</v>
      </c>
      <c r="AH18" s="39">
        <v>0</v>
      </c>
      <c r="AI18" s="40">
        <v>0</v>
      </c>
      <c r="AJ18" s="41">
        <v>0</v>
      </c>
      <c r="AK18" s="42" t="s">
        <v>169</v>
      </c>
      <c r="AL18" s="43" t="s">
        <v>169</v>
      </c>
      <c r="AM18" s="44" t="s">
        <v>169</v>
      </c>
      <c r="AN18" s="45">
        <v>0</v>
      </c>
      <c r="AO18" s="45">
        <v>0</v>
      </c>
      <c r="AP18" s="39">
        <v>0</v>
      </c>
      <c r="AQ18" s="40">
        <v>0</v>
      </c>
      <c r="AR18" s="41">
        <v>0</v>
      </c>
      <c r="AS18" s="42" t="s">
        <v>169</v>
      </c>
      <c r="AT18" s="43" t="s">
        <v>169</v>
      </c>
      <c r="AU18" s="44" t="s">
        <v>169</v>
      </c>
      <c r="AV18" s="45">
        <v>0</v>
      </c>
      <c r="AW18" s="45">
        <v>0</v>
      </c>
      <c r="AX18" s="39">
        <v>1</v>
      </c>
      <c r="AY18" s="40">
        <v>0</v>
      </c>
      <c r="AZ18" s="41">
        <v>1</v>
      </c>
      <c r="BA18" s="42">
        <v>0</v>
      </c>
      <c r="BB18" s="43" t="s">
        <v>169</v>
      </c>
      <c r="BC18" s="44">
        <v>0</v>
      </c>
      <c r="BD18" s="45">
        <v>0</v>
      </c>
      <c r="BE18" s="45">
        <v>25</v>
      </c>
      <c r="BF18" s="39">
        <v>0</v>
      </c>
      <c r="BG18" s="40">
        <v>0</v>
      </c>
      <c r="BH18" s="41">
        <v>0</v>
      </c>
      <c r="BI18" s="42" t="s">
        <v>169</v>
      </c>
      <c r="BJ18" s="43" t="s">
        <v>169</v>
      </c>
      <c r="BK18" s="44" t="s">
        <v>169</v>
      </c>
      <c r="BL18" s="45">
        <v>0</v>
      </c>
      <c r="BM18" s="45">
        <v>0</v>
      </c>
      <c r="BN18" s="38" t="s">
        <v>63</v>
      </c>
      <c r="BO18" s="39">
        <v>2</v>
      </c>
      <c r="BP18" s="40">
        <v>0</v>
      </c>
      <c r="BQ18" s="41">
        <v>2</v>
      </c>
      <c r="BR18" s="42" t="s">
        <v>169</v>
      </c>
      <c r="BS18" s="43" t="s">
        <v>169</v>
      </c>
      <c r="BT18" s="44" t="s">
        <v>169</v>
      </c>
      <c r="BU18" s="45">
        <v>0</v>
      </c>
      <c r="BV18" s="45">
        <v>50</v>
      </c>
      <c r="BW18" s="39">
        <v>0</v>
      </c>
      <c r="BX18" s="40">
        <v>0</v>
      </c>
      <c r="BY18" s="41">
        <v>0</v>
      </c>
      <c r="BZ18" s="42" t="s">
        <v>169</v>
      </c>
      <c r="CA18" s="43" t="s">
        <v>169</v>
      </c>
      <c r="CB18" s="44" t="s">
        <v>169</v>
      </c>
      <c r="CC18" s="45">
        <v>0</v>
      </c>
      <c r="CD18" s="45">
        <v>0</v>
      </c>
      <c r="CE18" s="39">
        <v>0</v>
      </c>
      <c r="CF18" s="40">
        <v>0</v>
      </c>
      <c r="CG18" s="41">
        <v>0</v>
      </c>
      <c r="CH18" s="42">
        <v>-100</v>
      </c>
      <c r="CI18" s="43" t="s">
        <v>169</v>
      </c>
      <c r="CJ18" s="44">
        <v>-100</v>
      </c>
      <c r="CK18" s="45">
        <v>0</v>
      </c>
      <c r="CL18" s="45">
        <v>0</v>
      </c>
      <c r="CM18" s="39">
        <v>2</v>
      </c>
      <c r="CN18" s="40">
        <v>0</v>
      </c>
      <c r="CO18" s="41">
        <v>2</v>
      </c>
      <c r="CP18" s="42" t="s">
        <v>169</v>
      </c>
      <c r="CQ18" s="43" t="s">
        <v>169</v>
      </c>
      <c r="CR18" s="44" t="s">
        <v>169</v>
      </c>
      <c r="CS18" s="45">
        <v>0</v>
      </c>
      <c r="CT18" s="45">
        <v>50</v>
      </c>
    </row>
    <row r="19" spans="1:98" ht="22.15" customHeight="1">
      <c r="A19" s="38" t="s">
        <v>64</v>
      </c>
      <c r="B19" s="39">
        <v>62</v>
      </c>
      <c r="C19" s="40">
        <v>5</v>
      </c>
      <c r="D19" s="41">
        <v>82</v>
      </c>
      <c r="E19" s="42">
        <v>-30.3</v>
      </c>
      <c r="F19" s="43">
        <v>-16.7</v>
      </c>
      <c r="G19" s="44">
        <v>-32.200000000000003</v>
      </c>
      <c r="H19" s="45">
        <v>5.7</v>
      </c>
      <c r="I19" s="39">
        <v>27</v>
      </c>
      <c r="J19" s="40">
        <v>1</v>
      </c>
      <c r="K19" s="41">
        <v>48</v>
      </c>
      <c r="L19" s="42">
        <v>-35.700000000000003</v>
      </c>
      <c r="M19" s="43">
        <v>-66.7</v>
      </c>
      <c r="N19" s="44">
        <v>-33.299999999999997</v>
      </c>
      <c r="O19" s="45">
        <v>2</v>
      </c>
      <c r="P19" s="45">
        <v>43.5</v>
      </c>
      <c r="Q19" s="39">
        <v>22</v>
      </c>
      <c r="R19" s="40">
        <v>2</v>
      </c>
      <c r="S19" s="41">
        <v>20</v>
      </c>
      <c r="T19" s="42">
        <v>-26.7</v>
      </c>
      <c r="U19" s="43" t="s">
        <v>169</v>
      </c>
      <c r="V19" s="44">
        <v>-33.299999999999997</v>
      </c>
      <c r="W19" s="45">
        <v>9.1</v>
      </c>
      <c r="X19" s="45">
        <v>35.5</v>
      </c>
      <c r="Y19" s="39">
        <v>1</v>
      </c>
      <c r="Z19" s="40">
        <v>0</v>
      </c>
      <c r="AA19" s="41">
        <v>1</v>
      </c>
      <c r="AB19" s="42">
        <v>-75</v>
      </c>
      <c r="AC19" s="43">
        <v>-100</v>
      </c>
      <c r="AD19" s="44">
        <v>-75</v>
      </c>
      <c r="AE19" s="45">
        <v>0</v>
      </c>
      <c r="AF19" s="45">
        <v>1.6</v>
      </c>
      <c r="AG19" s="38" t="s">
        <v>64</v>
      </c>
      <c r="AH19" s="39">
        <v>1</v>
      </c>
      <c r="AI19" s="40">
        <v>0</v>
      </c>
      <c r="AJ19" s="41">
        <v>2</v>
      </c>
      <c r="AK19" s="42">
        <v>-50</v>
      </c>
      <c r="AL19" s="43" t="s">
        <v>169</v>
      </c>
      <c r="AM19" s="44" t="s">
        <v>169</v>
      </c>
      <c r="AN19" s="45">
        <v>0</v>
      </c>
      <c r="AO19" s="45">
        <v>1.6</v>
      </c>
      <c r="AP19" s="39">
        <v>3</v>
      </c>
      <c r="AQ19" s="40">
        <v>2</v>
      </c>
      <c r="AR19" s="41">
        <v>1</v>
      </c>
      <c r="AS19" s="42">
        <v>-50</v>
      </c>
      <c r="AT19" s="43">
        <v>0</v>
      </c>
      <c r="AU19" s="44">
        <v>-87.5</v>
      </c>
      <c r="AV19" s="45">
        <v>66.7</v>
      </c>
      <c r="AW19" s="45">
        <v>4.8</v>
      </c>
      <c r="AX19" s="39">
        <v>7</v>
      </c>
      <c r="AY19" s="40">
        <v>0</v>
      </c>
      <c r="AZ19" s="41">
        <v>8</v>
      </c>
      <c r="BA19" s="42">
        <v>75</v>
      </c>
      <c r="BB19" s="43" t="s">
        <v>169</v>
      </c>
      <c r="BC19" s="44">
        <v>100</v>
      </c>
      <c r="BD19" s="45">
        <v>0</v>
      </c>
      <c r="BE19" s="45">
        <v>11.3</v>
      </c>
      <c r="BF19" s="39">
        <v>0</v>
      </c>
      <c r="BG19" s="40">
        <v>0</v>
      </c>
      <c r="BH19" s="41">
        <v>0</v>
      </c>
      <c r="BI19" s="42" t="s">
        <v>169</v>
      </c>
      <c r="BJ19" s="43" t="s">
        <v>169</v>
      </c>
      <c r="BK19" s="44" t="s">
        <v>169</v>
      </c>
      <c r="BL19" s="45">
        <v>0</v>
      </c>
      <c r="BM19" s="45">
        <v>0</v>
      </c>
      <c r="BN19" s="38" t="s">
        <v>64</v>
      </c>
      <c r="BO19" s="39">
        <v>38</v>
      </c>
      <c r="BP19" s="40">
        <v>4</v>
      </c>
      <c r="BQ19" s="41">
        <v>44</v>
      </c>
      <c r="BR19" s="42">
        <v>-22.4</v>
      </c>
      <c r="BS19" s="43" t="s">
        <v>169</v>
      </c>
      <c r="BT19" s="44">
        <v>-29</v>
      </c>
      <c r="BU19" s="45">
        <v>8.3000000000000007</v>
      </c>
      <c r="BV19" s="45">
        <v>61.3</v>
      </c>
      <c r="BW19" s="39">
        <v>10</v>
      </c>
      <c r="BX19" s="40">
        <v>1</v>
      </c>
      <c r="BY19" s="41">
        <v>9</v>
      </c>
      <c r="BZ19" s="42">
        <v>42.9</v>
      </c>
      <c r="CA19" s="43">
        <v>0</v>
      </c>
      <c r="CB19" s="44">
        <v>12.5</v>
      </c>
      <c r="CC19" s="45">
        <v>10</v>
      </c>
      <c r="CD19" s="45">
        <v>45.5</v>
      </c>
      <c r="CE19" s="39">
        <v>35</v>
      </c>
      <c r="CF19" s="40">
        <v>3</v>
      </c>
      <c r="CG19" s="41">
        <v>41</v>
      </c>
      <c r="CH19" s="42">
        <v>-23.9</v>
      </c>
      <c r="CI19" s="43">
        <v>-25</v>
      </c>
      <c r="CJ19" s="44">
        <v>-28.1</v>
      </c>
      <c r="CK19" s="45">
        <v>6.8</v>
      </c>
      <c r="CL19" s="45">
        <v>63.6</v>
      </c>
      <c r="CM19" s="39">
        <v>38</v>
      </c>
      <c r="CN19" s="40">
        <v>4</v>
      </c>
      <c r="CO19" s="41">
        <v>44</v>
      </c>
      <c r="CP19" s="42">
        <v>-20.8</v>
      </c>
      <c r="CQ19" s="43" t="s">
        <v>169</v>
      </c>
      <c r="CR19" s="44">
        <v>-26.7</v>
      </c>
      <c r="CS19" s="45">
        <v>8.3000000000000007</v>
      </c>
      <c r="CT19" s="45">
        <v>61.3</v>
      </c>
    </row>
    <row r="20" spans="1:98" ht="22.15" customHeight="1">
      <c r="A20" s="38" t="s">
        <v>65</v>
      </c>
      <c r="B20" s="39">
        <v>16</v>
      </c>
      <c r="C20" s="40">
        <v>1</v>
      </c>
      <c r="D20" s="41">
        <v>18</v>
      </c>
      <c r="E20" s="42">
        <v>-15.8</v>
      </c>
      <c r="F20" s="43">
        <v>-75</v>
      </c>
      <c r="G20" s="44">
        <v>-30.8</v>
      </c>
      <c r="H20" s="45">
        <v>5.3</v>
      </c>
      <c r="I20" s="39">
        <v>7</v>
      </c>
      <c r="J20" s="40">
        <v>1</v>
      </c>
      <c r="K20" s="41">
        <v>8</v>
      </c>
      <c r="L20" s="42">
        <v>40</v>
      </c>
      <c r="M20" s="43" t="s">
        <v>169</v>
      </c>
      <c r="N20" s="44">
        <v>-11.1</v>
      </c>
      <c r="O20" s="45">
        <v>11.1</v>
      </c>
      <c r="P20" s="45">
        <v>43.8</v>
      </c>
      <c r="Q20" s="39">
        <v>3</v>
      </c>
      <c r="R20" s="40">
        <v>0</v>
      </c>
      <c r="S20" s="41">
        <v>3</v>
      </c>
      <c r="T20" s="42">
        <v>50</v>
      </c>
      <c r="U20" s="43">
        <v>-100</v>
      </c>
      <c r="V20" s="44">
        <v>200</v>
      </c>
      <c r="W20" s="45">
        <v>0</v>
      </c>
      <c r="X20" s="45">
        <v>18.8</v>
      </c>
      <c r="Y20" s="39">
        <v>2</v>
      </c>
      <c r="Z20" s="40">
        <v>0</v>
      </c>
      <c r="AA20" s="41">
        <v>2</v>
      </c>
      <c r="AB20" s="42">
        <v>-60</v>
      </c>
      <c r="AC20" s="43">
        <v>-100</v>
      </c>
      <c r="AD20" s="44">
        <v>-60</v>
      </c>
      <c r="AE20" s="45">
        <v>0</v>
      </c>
      <c r="AF20" s="45">
        <v>12.5</v>
      </c>
      <c r="AG20" s="38" t="s">
        <v>65</v>
      </c>
      <c r="AH20" s="39">
        <v>0</v>
      </c>
      <c r="AI20" s="40">
        <v>0</v>
      </c>
      <c r="AJ20" s="41">
        <v>0</v>
      </c>
      <c r="AK20" s="42" t="s">
        <v>169</v>
      </c>
      <c r="AL20" s="43" t="s">
        <v>169</v>
      </c>
      <c r="AM20" s="44" t="s">
        <v>169</v>
      </c>
      <c r="AN20" s="45">
        <v>0</v>
      </c>
      <c r="AO20" s="45">
        <v>0</v>
      </c>
      <c r="AP20" s="39">
        <v>1</v>
      </c>
      <c r="AQ20" s="40">
        <v>0</v>
      </c>
      <c r="AR20" s="41">
        <v>2</v>
      </c>
      <c r="AS20" s="42">
        <v>0</v>
      </c>
      <c r="AT20" s="43" t="s">
        <v>169</v>
      </c>
      <c r="AU20" s="44">
        <v>0</v>
      </c>
      <c r="AV20" s="45">
        <v>0</v>
      </c>
      <c r="AW20" s="45">
        <v>6.3</v>
      </c>
      <c r="AX20" s="39">
        <v>1</v>
      </c>
      <c r="AY20" s="40">
        <v>0</v>
      </c>
      <c r="AZ20" s="41">
        <v>1</v>
      </c>
      <c r="BA20" s="42" t="s">
        <v>169</v>
      </c>
      <c r="BB20" s="43" t="s">
        <v>169</v>
      </c>
      <c r="BC20" s="44" t="s">
        <v>169</v>
      </c>
      <c r="BD20" s="45">
        <v>0</v>
      </c>
      <c r="BE20" s="45">
        <v>6.3</v>
      </c>
      <c r="BF20" s="39">
        <v>0</v>
      </c>
      <c r="BG20" s="40">
        <v>0</v>
      </c>
      <c r="BH20" s="41">
        <v>0</v>
      </c>
      <c r="BI20" s="42">
        <v>-100</v>
      </c>
      <c r="BJ20" s="43" t="s">
        <v>169</v>
      </c>
      <c r="BK20" s="44">
        <v>-100</v>
      </c>
      <c r="BL20" s="45">
        <v>0</v>
      </c>
      <c r="BM20" s="45">
        <v>0</v>
      </c>
      <c r="BN20" s="38" t="s">
        <v>65</v>
      </c>
      <c r="BO20" s="39">
        <v>4</v>
      </c>
      <c r="BP20" s="40">
        <v>1</v>
      </c>
      <c r="BQ20" s="41">
        <v>4</v>
      </c>
      <c r="BR20" s="42">
        <v>100</v>
      </c>
      <c r="BS20" s="43">
        <v>0</v>
      </c>
      <c r="BT20" s="44">
        <v>100</v>
      </c>
      <c r="BU20" s="45">
        <v>20</v>
      </c>
      <c r="BV20" s="45">
        <v>25</v>
      </c>
      <c r="BW20" s="39">
        <v>0</v>
      </c>
      <c r="BX20" s="40">
        <v>0</v>
      </c>
      <c r="BY20" s="41">
        <v>0</v>
      </c>
      <c r="BZ20" s="42">
        <v>-100</v>
      </c>
      <c r="CA20" s="43" t="s">
        <v>169</v>
      </c>
      <c r="CB20" s="44">
        <v>-100</v>
      </c>
      <c r="CC20" s="45">
        <v>0</v>
      </c>
      <c r="CD20" s="45">
        <v>0</v>
      </c>
      <c r="CE20" s="39">
        <v>3</v>
      </c>
      <c r="CF20" s="40">
        <v>1</v>
      </c>
      <c r="CG20" s="41">
        <v>3</v>
      </c>
      <c r="CH20" s="42">
        <v>200</v>
      </c>
      <c r="CI20" s="43">
        <v>0</v>
      </c>
      <c r="CJ20" s="44">
        <v>200</v>
      </c>
      <c r="CK20" s="45">
        <v>25</v>
      </c>
      <c r="CL20" s="45">
        <v>42.9</v>
      </c>
      <c r="CM20" s="39">
        <v>3</v>
      </c>
      <c r="CN20" s="40">
        <v>1</v>
      </c>
      <c r="CO20" s="41">
        <v>3</v>
      </c>
      <c r="CP20" s="42">
        <v>50</v>
      </c>
      <c r="CQ20" s="43">
        <v>0</v>
      </c>
      <c r="CR20" s="44">
        <v>50</v>
      </c>
      <c r="CS20" s="45">
        <v>25</v>
      </c>
      <c r="CT20" s="45">
        <v>21.4</v>
      </c>
    </row>
    <row r="21" spans="1:98" ht="22.15" customHeight="1">
      <c r="A21" s="38" t="s">
        <v>66</v>
      </c>
      <c r="B21" s="39">
        <v>30</v>
      </c>
      <c r="C21" s="40">
        <v>2</v>
      </c>
      <c r="D21" s="41">
        <v>46</v>
      </c>
      <c r="E21" s="42">
        <v>-11.8</v>
      </c>
      <c r="F21" s="43" t="s">
        <v>169</v>
      </c>
      <c r="G21" s="44">
        <v>12.2</v>
      </c>
      <c r="H21" s="45">
        <v>4.2</v>
      </c>
      <c r="I21" s="39">
        <v>7</v>
      </c>
      <c r="J21" s="40">
        <v>1</v>
      </c>
      <c r="K21" s="41">
        <v>19</v>
      </c>
      <c r="L21" s="42">
        <v>-36.4</v>
      </c>
      <c r="M21" s="43">
        <v>0</v>
      </c>
      <c r="N21" s="44">
        <v>11.8</v>
      </c>
      <c r="O21" s="45">
        <v>5</v>
      </c>
      <c r="P21" s="45">
        <v>23.3</v>
      </c>
      <c r="Q21" s="39">
        <v>5</v>
      </c>
      <c r="R21" s="40">
        <v>1</v>
      </c>
      <c r="S21" s="41">
        <v>4</v>
      </c>
      <c r="T21" s="42">
        <v>-44.4</v>
      </c>
      <c r="U21" s="43" t="s">
        <v>169</v>
      </c>
      <c r="V21" s="44">
        <v>-55.6</v>
      </c>
      <c r="W21" s="45">
        <v>20</v>
      </c>
      <c r="X21" s="45">
        <v>16.7</v>
      </c>
      <c r="Y21" s="39">
        <v>10</v>
      </c>
      <c r="Z21" s="40">
        <v>0</v>
      </c>
      <c r="AA21" s="41">
        <v>12</v>
      </c>
      <c r="AB21" s="42">
        <v>233.3</v>
      </c>
      <c r="AC21" s="43" t="s">
        <v>169</v>
      </c>
      <c r="AD21" s="44">
        <v>200</v>
      </c>
      <c r="AE21" s="45">
        <v>0</v>
      </c>
      <c r="AF21" s="45">
        <v>33.299999999999997</v>
      </c>
      <c r="AG21" s="38" t="s">
        <v>66</v>
      </c>
      <c r="AH21" s="39">
        <v>1</v>
      </c>
      <c r="AI21" s="40">
        <v>0</v>
      </c>
      <c r="AJ21" s="41">
        <v>1</v>
      </c>
      <c r="AK21" s="42">
        <v>0</v>
      </c>
      <c r="AL21" s="43" t="s">
        <v>169</v>
      </c>
      <c r="AM21" s="44">
        <v>0</v>
      </c>
      <c r="AN21" s="45">
        <v>0</v>
      </c>
      <c r="AO21" s="45">
        <v>3.3</v>
      </c>
      <c r="AP21" s="39">
        <v>3</v>
      </c>
      <c r="AQ21" s="40">
        <v>0</v>
      </c>
      <c r="AR21" s="41">
        <v>5</v>
      </c>
      <c r="AS21" s="42">
        <v>50</v>
      </c>
      <c r="AT21" s="43">
        <v>-100</v>
      </c>
      <c r="AU21" s="44">
        <v>150</v>
      </c>
      <c r="AV21" s="45">
        <v>0</v>
      </c>
      <c r="AW21" s="45">
        <v>10</v>
      </c>
      <c r="AX21" s="39">
        <v>1</v>
      </c>
      <c r="AY21" s="40">
        <v>0</v>
      </c>
      <c r="AZ21" s="41">
        <v>1</v>
      </c>
      <c r="BA21" s="42">
        <v>-50</v>
      </c>
      <c r="BB21" s="43" t="s">
        <v>169</v>
      </c>
      <c r="BC21" s="44">
        <v>-50</v>
      </c>
      <c r="BD21" s="45">
        <v>0</v>
      </c>
      <c r="BE21" s="45">
        <v>3.3</v>
      </c>
      <c r="BF21" s="39">
        <v>0</v>
      </c>
      <c r="BG21" s="40">
        <v>0</v>
      </c>
      <c r="BH21" s="41">
        <v>0</v>
      </c>
      <c r="BI21" s="42" t="s">
        <v>169</v>
      </c>
      <c r="BJ21" s="43" t="s">
        <v>169</v>
      </c>
      <c r="BK21" s="44" t="s">
        <v>169</v>
      </c>
      <c r="BL21" s="45">
        <v>0</v>
      </c>
      <c r="BM21" s="45">
        <v>0</v>
      </c>
      <c r="BN21" s="38" t="s">
        <v>66</v>
      </c>
      <c r="BO21" s="39">
        <v>7</v>
      </c>
      <c r="BP21" s="40">
        <v>0</v>
      </c>
      <c r="BQ21" s="41">
        <v>8</v>
      </c>
      <c r="BR21" s="42">
        <v>-30</v>
      </c>
      <c r="BS21" s="43" t="s">
        <v>169</v>
      </c>
      <c r="BT21" s="44">
        <v>-38.5</v>
      </c>
      <c r="BU21" s="45">
        <v>0</v>
      </c>
      <c r="BV21" s="45">
        <v>23.3</v>
      </c>
      <c r="BW21" s="39">
        <v>1</v>
      </c>
      <c r="BX21" s="40">
        <v>0</v>
      </c>
      <c r="BY21" s="41">
        <v>1</v>
      </c>
      <c r="BZ21" s="42" t="s">
        <v>169</v>
      </c>
      <c r="CA21" s="43" t="s">
        <v>169</v>
      </c>
      <c r="CB21" s="44" t="s">
        <v>169</v>
      </c>
      <c r="CC21" s="45">
        <v>0</v>
      </c>
      <c r="CD21" s="45">
        <v>20</v>
      </c>
      <c r="CE21" s="39">
        <v>3</v>
      </c>
      <c r="CF21" s="40">
        <v>0</v>
      </c>
      <c r="CG21" s="41">
        <v>3</v>
      </c>
      <c r="CH21" s="42">
        <v>-70</v>
      </c>
      <c r="CI21" s="43" t="s">
        <v>169</v>
      </c>
      <c r="CJ21" s="44">
        <v>-76.900000000000006</v>
      </c>
      <c r="CK21" s="45">
        <v>0</v>
      </c>
      <c r="CL21" s="45">
        <v>27.3</v>
      </c>
      <c r="CM21" s="39">
        <v>7</v>
      </c>
      <c r="CN21" s="40">
        <v>0</v>
      </c>
      <c r="CO21" s="41">
        <v>8</v>
      </c>
      <c r="CP21" s="42">
        <v>-30</v>
      </c>
      <c r="CQ21" s="43" t="s">
        <v>169</v>
      </c>
      <c r="CR21" s="44">
        <v>-38.5</v>
      </c>
      <c r="CS21" s="45">
        <v>0</v>
      </c>
      <c r="CT21" s="45">
        <v>23.3</v>
      </c>
    </row>
    <row r="22" spans="1:98" ht="22.15" customHeight="1">
      <c r="A22" s="38" t="s">
        <v>67</v>
      </c>
      <c r="B22" s="39">
        <v>4</v>
      </c>
      <c r="C22" s="40">
        <v>3</v>
      </c>
      <c r="D22" s="41">
        <v>4</v>
      </c>
      <c r="E22" s="42">
        <v>-33.299999999999997</v>
      </c>
      <c r="F22" s="43">
        <v>200</v>
      </c>
      <c r="G22" s="44">
        <v>-42.9</v>
      </c>
      <c r="H22" s="45">
        <v>42.9</v>
      </c>
      <c r="I22" s="39">
        <v>0</v>
      </c>
      <c r="J22" s="40">
        <v>0</v>
      </c>
      <c r="K22" s="41">
        <v>0</v>
      </c>
      <c r="L22" s="42" t="s">
        <v>169</v>
      </c>
      <c r="M22" s="43" t="s">
        <v>169</v>
      </c>
      <c r="N22" s="44" t="s">
        <v>169</v>
      </c>
      <c r="O22" s="45">
        <v>0</v>
      </c>
      <c r="P22" s="45">
        <v>0</v>
      </c>
      <c r="Q22" s="39">
        <v>1</v>
      </c>
      <c r="R22" s="40">
        <v>0</v>
      </c>
      <c r="S22" s="41">
        <v>2</v>
      </c>
      <c r="T22" s="42">
        <v>-66.7</v>
      </c>
      <c r="U22" s="43" t="s">
        <v>169</v>
      </c>
      <c r="V22" s="44">
        <v>-33.299999999999997</v>
      </c>
      <c r="W22" s="45">
        <v>0</v>
      </c>
      <c r="X22" s="45">
        <v>25</v>
      </c>
      <c r="Y22" s="39">
        <v>1</v>
      </c>
      <c r="Z22" s="40">
        <v>2</v>
      </c>
      <c r="AA22" s="41">
        <v>0</v>
      </c>
      <c r="AB22" s="42" t="s">
        <v>169</v>
      </c>
      <c r="AC22" s="43">
        <v>100</v>
      </c>
      <c r="AD22" s="44">
        <v>-100</v>
      </c>
      <c r="AE22" s="45">
        <v>100</v>
      </c>
      <c r="AF22" s="45">
        <v>25</v>
      </c>
      <c r="AG22" s="38" t="s">
        <v>67</v>
      </c>
      <c r="AH22" s="39">
        <v>1</v>
      </c>
      <c r="AI22" s="40">
        <v>1</v>
      </c>
      <c r="AJ22" s="41">
        <v>0</v>
      </c>
      <c r="AK22" s="42">
        <v>0</v>
      </c>
      <c r="AL22" s="43">
        <v>0</v>
      </c>
      <c r="AM22" s="44" t="s">
        <v>169</v>
      </c>
      <c r="AN22" s="45">
        <v>100</v>
      </c>
      <c r="AO22" s="45">
        <v>25</v>
      </c>
      <c r="AP22" s="39">
        <v>0</v>
      </c>
      <c r="AQ22" s="40">
        <v>0</v>
      </c>
      <c r="AR22" s="41">
        <v>0</v>
      </c>
      <c r="AS22" s="42" t="s">
        <v>169</v>
      </c>
      <c r="AT22" s="43" t="s">
        <v>169</v>
      </c>
      <c r="AU22" s="44" t="s">
        <v>169</v>
      </c>
      <c r="AV22" s="45">
        <v>0</v>
      </c>
      <c r="AW22" s="45">
        <v>0</v>
      </c>
      <c r="AX22" s="39">
        <v>0</v>
      </c>
      <c r="AY22" s="40">
        <v>0</v>
      </c>
      <c r="AZ22" s="41">
        <v>0</v>
      </c>
      <c r="BA22" s="42">
        <v>-100</v>
      </c>
      <c r="BB22" s="43" t="s">
        <v>169</v>
      </c>
      <c r="BC22" s="44">
        <v>-100</v>
      </c>
      <c r="BD22" s="45">
        <v>0</v>
      </c>
      <c r="BE22" s="45">
        <v>0</v>
      </c>
      <c r="BF22" s="39">
        <v>0</v>
      </c>
      <c r="BG22" s="40">
        <v>0</v>
      </c>
      <c r="BH22" s="41">
        <v>0</v>
      </c>
      <c r="BI22" s="42" t="s">
        <v>169</v>
      </c>
      <c r="BJ22" s="43" t="s">
        <v>169</v>
      </c>
      <c r="BK22" s="44" t="s">
        <v>169</v>
      </c>
      <c r="BL22" s="45">
        <v>0</v>
      </c>
      <c r="BM22" s="45">
        <v>0</v>
      </c>
      <c r="BN22" s="38" t="s">
        <v>67</v>
      </c>
      <c r="BO22" s="39">
        <v>0</v>
      </c>
      <c r="BP22" s="40">
        <v>0</v>
      </c>
      <c r="BQ22" s="41">
        <v>0</v>
      </c>
      <c r="BR22" s="42">
        <v>-100</v>
      </c>
      <c r="BS22" s="43" t="s">
        <v>169</v>
      </c>
      <c r="BT22" s="44">
        <v>-100</v>
      </c>
      <c r="BU22" s="45">
        <v>0</v>
      </c>
      <c r="BV22" s="45">
        <v>0</v>
      </c>
      <c r="BW22" s="39">
        <v>0</v>
      </c>
      <c r="BX22" s="40">
        <v>0</v>
      </c>
      <c r="BY22" s="41">
        <v>0</v>
      </c>
      <c r="BZ22" s="42" t="s">
        <v>169</v>
      </c>
      <c r="CA22" s="43" t="s">
        <v>169</v>
      </c>
      <c r="CB22" s="44" t="s">
        <v>169</v>
      </c>
      <c r="CC22" s="45">
        <v>0</v>
      </c>
      <c r="CD22" s="45">
        <v>0</v>
      </c>
      <c r="CE22" s="39">
        <v>0</v>
      </c>
      <c r="CF22" s="40">
        <v>0</v>
      </c>
      <c r="CG22" s="41">
        <v>0</v>
      </c>
      <c r="CH22" s="42">
        <v>-100</v>
      </c>
      <c r="CI22" s="43" t="s">
        <v>169</v>
      </c>
      <c r="CJ22" s="44">
        <v>-100</v>
      </c>
      <c r="CK22" s="45">
        <v>0</v>
      </c>
      <c r="CL22" s="45">
        <v>0</v>
      </c>
      <c r="CM22" s="39">
        <v>0</v>
      </c>
      <c r="CN22" s="40">
        <v>0</v>
      </c>
      <c r="CO22" s="41">
        <v>0</v>
      </c>
      <c r="CP22" s="42">
        <v>-100</v>
      </c>
      <c r="CQ22" s="43" t="s">
        <v>169</v>
      </c>
      <c r="CR22" s="44">
        <v>-100</v>
      </c>
      <c r="CS22" s="45">
        <v>0</v>
      </c>
      <c r="CT22" s="45">
        <v>0</v>
      </c>
    </row>
    <row r="23" spans="1:98" ht="22.15" customHeight="1">
      <c r="A23" s="38" t="s">
        <v>68</v>
      </c>
      <c r="B23" s="39">
        <v>26</v>
      </c>
      <c r="C23" s="40">
        <v>3</v>
      </c>
      <c r="D23" s="41">
        <v>37</v>
      </c>
      <c r="E23" s="42">
        <v>13</v>
      </c>
      <c r="F23" s="43">
        <v>50</v>
      </c>
      <c r="G23" s="44">
        <v>23.3</v>
      </c>
      <c r="H23" s="45">
        <v>7.5</v>
      </c>
      <c r="I23" s="39">
        <v>11</v>
      </c>
      <c r="J23" s="40">
        <v>1</v>
      </c>
      <c r="K23" s="41">
        <v>20</v>
      </c>
      <c r="L23" s="42">
        <v>37.5</v>
      </c>
      <c r="M23" s="43">
        <v>0</v>
      </c>
      <c r="N23" s="44">
        <v>53.8</v>
      </c>
      <c r="O23" s="45">
        <v>4.8</v>
      </c>
      <c r="P23" s="45">
        <v>42.3</v>
      </c>
      <c r="Q23" s="39">
        <v>3</v>
      </c>
      <c r="R23" s="40">
        <v>1</v>
      </c>
      <c r="S23" s="41">
        <v>2</v>
      </c>
      <c r="T23" s="42">
        <v>-57.1</v>
      </c>
      <c r="U23" s="43">
        <v>-50</v>
      </c>
      <c r="V23" s="44">
        <v>-66.7</v>
      </c>
      <c r="W23" s="45">
        <v>33.299999999999997</v>
      </c>
      <c r="X23" s="45">
        <v>11.5</v>
      </c>
      <c r="Y23" s="39">
        <v>5</v>
      </c>
      <c r="Z23" s="40">
        <v>1</v>
      </c>
      <c r="AA23" s="41">
        <v>6</v>
      </c>
      <c r="AB23" s="42" t="s">
        <v>169</v>
      </c>
      <c r="AC23" s="43">
        <v>0</v>
      </c>
      <c r="AD23" s="44">
        <v>-14.3</v>
      </c>
      <c r="AE23" s="45">
        <v>14.3</v>
      </c>
      <c r="AF23" s="45">
        <v>19.2</v>
      </c>
      <c r="AG23" s="38" t="s">
        <v>68</v>
      </c>
      <c r="AH23" s="39">
        <v>1</v>
      </c>
      <c r="AI23" s="40">
        <v>0</v>
      </c>
      <c r="AJ23" s="41">
        <v>3</v>
      </c>
      <c r="AK23" s="42" t="s">
        <v>169</v>
      </c>
      <c r="AL23" s="43" t="s">
        <v>169</v>
      </c>
      <c r="AM23" s="44">
        <v>200</v>
      </c>
      <c r="AN23" s="45">
        <v>0</v>
      </c>
      <c r="AO23" s="45">
        <v>3.8</v>
      </c>
      <c r="AP23" s="39">
        <v>1</v>
      </c>
      <c r="AQ23" s="40">
        <v>0</v>
      </c>
      <c r="AR23" s="41">
        <v>1</v>
      </c>
      <c r="AS23" s="42">
        <v>0</v>
      </c>
      <c r="AT23" s="43" t="s">
        <v>169</v>
      </c>
      <c r="AU23" s="44">
        <v>0</v>
      </c>
      <c r="AV23" s="45">
        <v>0</v>
      </c>
      <c r="AW23" s="45">
        <v>3.8</v>
      </c>
      <c r="AX23" s="39">
        <v>0</v>
      </c>
      <c r="AY23" s="40">
        <v>0</v>
      </c>
      <c r="AZ23" s="41">
        <v>0</v>
      </c>
      <c r="BA23" s="42" t="s">
        <v>169</v>
      </c>
      <c r="BB23" s="43" t="s">
        <v>169</v>
      </c>
      <c r="BC23" s="44" t="s">
        <v>169</v>
      </c>
      <c r="BD23" s="45">
        <v>0</v>
      </c>
      <c r="BE23" s="45">
        <v>0</v>
      </c>
      <c r="BF23" s="39">
        <v>0</v>
      </c>
      <c r="BG23" s="40">
        <v>0</v>
      </c>
      <c r="BH23" s="41">
        <v>0</v>
      </c>
      <c r="BI23" s="42" t="s">
        <v>169</v>
      </c>
      <c r="BJ23" s="43" t="s">
        <v>169</v>
      </c>
      <c r="BK23" s="44" t="s">
        <v>169</v>
      </c>
      <c r="BL23" s="45">
        <v>0</v>
      </c>
      <c r="BM23" s="45">
        <v>0</v>
      </c>
      <c r="BN23" s="38" t="s">
        <v>68</v>
      </c>
      <c r="BO23" s="39">
        <v>8</v>
      </c>
      <c r="BP23" s="40">
        <v>0</v>
      </c>
      <c r="BQ23" s="41">
        <v>13</v>
      </c>
      <c r="BR23" s="42">
        <v>-33.299999999999997</v>
      </c>
      <c r="BS23" s="43">
        <v>-100</v>
      </c>
      <c r="BT23" s="44">
        <v>-31.6</v>
      </c>
      <c r="BU23" s="45">
        <v>0</v>
      </c>
      <c r="BV23" s="45">
        <v>30.8</v>
      </c>
      <c r="BW23" s="39">
        <v>1</v>
      </c>
      <c r="BX23" s="40">
        <v>0</v>
      </c>
      <c r="BY23" s="41">
        <v>1</v>
      </c>
      <c r="BZ23" s="42" t="s">
        <v>169</v>
      </c>
      <c r="CA23" s="43" t="s">
        <v>169</v>
      </c>
      <c r="CB23" s="44" t="s">
        <v>169</v>
      </c>
      <c r="CC23" s="45">
        <v>0</v>
      </c>
      <c r="CD23" s="45">
        <v>33.299999999999997</v>
      </c>
      <c r="CE23" s="39">
        <v>3</v>
      </c>
      <c r="CF23" s="40">
        <v>0</v>
      </c>
      <c r="CG23" s="41">
        <v>3</v>
      </c>
      <c r="CH23" s="42">
        <v>-50</v>
      </c>
      <c r="CI23" s="43" t="s">
        <v>169</v>
      </c>
      <c r="CJ23" s="44">
        <v>-70</v>
      </c>
      <c r="CK23" s="45">
        <v>0</v>
      </c>
      <c r="CL23" s="45">
        <v>27.3</v>
      </c>
      <c r="CM23" s="39">
        <v>8</v>
      </c>
      <c r="CN23" s="40">
        <v>0</v>
      </c>
      <c r="CO23" s="41">
        <v>13</v>
      </c>
      <c r="CP23" s="42">
        <v>-33.299999999999997</v>
      </c>
      <c r="CQ23" s="43">
        <v>-100</v>
      </c>
      <c r="CR23" s="44">
        <v>-31.6</v>
      </c>
      <c r="CS23" s="45">
        <v>0</v>
      </c>
      <c r="CT23" s="45">
        <v>32</v>
      </c>
    </row>
    <row r="24" spans="1:98" ht="22.15" customHeight="1">
      <c r="A24" s="38" t="s">
        <v>69</v>
      </c>
      <c r="B24" s="39">
        <v>3</v>
      </c>
      <c r="C24" s="40">
        <v>1</v>
      </c>
      <c r="D24" s="41">
        <v>3</v>
      </c>
      <c r="E24" s="42">
        <v>-70</v>
      </c>
      <c r="F24" s="43">
        <v>0</v>
      </c>
      <c r="G24" s="44">
        <v>-76.900000000000006</v>
      </c>
      <c r="H24" s="45">
        <v>25</v>
      </c>
      <c r="I24" s="39">
        <v>0</v>
      </c>
      <c r="J24" s="40">
        <v>0</v>
      </c>
      <c r="K24" s="41">
        <v>0</v>
      </c>
      <c r="L24" s="42">
        <v>-100</v>
      </c>
      <c r="M24" s="43" t="s">
        <v>169</v>
      </c>
      <c r="N24" s="44">
        <v>-100</v>
      </c>
      <c r="O24" s="45">
        <v>0</v>
      </c>
      <c r="P24" s="45">
        <v>0</v>
      </c>
      <c r="Q24" s="39">
        <v>2</v>
      </c>
      <c r="R24" s="40">
        <v>1</v>
      </c>
      <c r="S24" s="41">
        <v>2</v>
      </c>
      <c r="T24" s="42">
        <v>-60</v>
      </c>
      <c r="U24" s="43">
        <v>0</v>
      </c>
      <c r="V24" s="44">
        <v>-66.7</v>
      </c>
      <c r="W24" s="45">
        <v>33.299999999999997</v>
      </c>
      <c r="X24" s="45">
        <v>66.7</v>
      </c>
      <c r="Y24" s="39">
        <v>0</v>
      </c>
      <c r="Z24" s="40">
        <v>0</v>
      </c>
      <c r="AA24" s="41">
        <v>0</v>
      </c>
      <c r="AB24" s="42">
        <v>-100</v>
      </c>
      <c r="AC24" s="43" t="s">
        <v>169</v>
      </c>
      <c r="AD24" s="44">
        <v>-100</v>
      </c>
      <c r="AE24" s="45">
        <v>0</v>
      </c>
      <c r="AF24" s="45">
        <v>0</v>
      </c>
      <c r="AG24" s="38" t="s">
        <v>69</v>
      </c>
      <c r="AH24" s="39">
        <v>0</v>
      </c>
      <c r="AI24" s="40">
        <v>0</v>
      </c>
      <c r="AJ24" s="41">
        <v>0</v>
      </c>
      <c r="AK24" s="42" t="s">
        <v>169</v>
      </c>
      <c r="AL24" s="43" t="s">
        <v>169</v>
      </c>
      <c r="AM24" s="44" t="s">
        <v>169</v>
      </c>
      <c r="AN24" s="45">
        <v>0</v>
      </c>
      <c r="AO24" s="45">
        <v>0</v>
      </c>
      <c r="AP24" s="39">
        <v>0</v>
      </c>
      <c r="AQ24" s="40">
        <v>0</v>
      </c>
      <c r="AR24" s="41">
        <v>0</v>
      </c>
      <c r="AS24" s="42" t="s">
        <v>169</v>
      </c>
      <c r="AT24" s="43" t="s">
        <v>169</v>
      </c>
      <c r="AU24" s="44" t="s">
        <v>169</v>
      </c>
      <c r="AV24" s="45">
        <v>0</v>
      </c>
      <c r="AW24" s="45">
        <v>0</v>
      </c>
      <c r="AX24" s="39">
        <v>0</v>
      </c>
      <c r="AY24" s="40">
        <v>0</v>
      </c>
      <c r="AZ24" s="41">
        <v>0</v>
      </c>
      <c r="BA24" s="42" t="s">
        <v>169</v>
      </c>
      <c r="BB24" s="43" t="s">
        <v>169</v>
      </c>
      <c r="BC24" s="44" t="s">
        <v>169</v>
      </c>
      <c r="BD24" s="45">
        <v>0</v>
      </c>
      <c r="BE24" s="45">
        <v>0</v>
      </c>
      <c r="BF24" s="39">
        <v>0</v>
      </c>
      <c r="BG24" s="40">
        <v>0</v>
      </c>
      <c r="BH24" s="41">
        <v>0</v>
      </c>
      <c r="BI24" s="42" t="s">
        <v>169</v>
      </c>
      <c r="BJ24" s="43" t="s">
        <v>169</v>
      </c>
      <c r="BK24" s="44" t="s">
        <v>169</v>
      </c>
      <c r="BL24" s="45">
        <v>0</v>
      </c>
      <c r="BM24" s="45">
        <v>0</v>
      </c>
      <c r="BN24" s="38" t="s">
        <v>69</v>
      </c>
      <c r="BO24" s="39">
        <v>0</v>
      </c>
      <c r="BP24" s="40">
        <v>0</v>
      </c>
      <c r="BQ24" s="41">
        <v>0</v>
      </c>
      <c r="BR24" s="42">
        <v>-100</v>
      </c>
      <c r="BS24" s="43" t="s">
        <v>169</v>
      </c>
      <c r="BT24" s="44">
        <v>-100</v>
      </c>
      <c r="BU24" s="45">
        <v>0</v>
      </c>
      <c r="BV24" s="45">
        <v>0</v>
      </c>
      <c r="BW24" s="39">
        <v>0</v>
      </c>
      <c r="BX24" s="40">
        <v>0</v>
      </c>
      <c r="BY24" s="41">
        <v>0</v>
      </c>
      <c r="BZ24" s="42">
        <v>-100</v>
      </c>
      <c r="CA24" s="43" t="s">
        <v>169</v>
      </c>
      <c r="CB24" s="44">
        <v>-100</v>
      </c>
      <c r="CC24" s="45">
        <v>0</v>
      </c>
      <c r="CD24" s="45">
        <v>0</v>
      </c>
      <c r="CE24" s="39">
        <v>0</v>
      </c>
      <c r="CF24" s="40">
        <v>0</v>
      </c>
      <c r="CG24" s="41">
        <v>0</v>
      </c>
      <c r="CH24" s="42">
        <v>-100</v>
      </c>
      <c r="CI24" s="43" t="s">
        <v>169</v>
      </c>
      <c r="CJ24" s="44">
        <v>-100</v>
      </c>
      <c r="CK24" s="45">
        <v>0</v>
      </c>
      <c r="CL24" s="45">
        <v>0</v>
      </c>
      <c r="CM24" s="39">
        <v>0</v>
      </c>
      <c r="CN24" s="40">
        <v>0</v>
      </c>
      <c r="CO24" s="41">
        <v>0</v>
      </c>
      <c r="CP24" s="42">
        <v>-100</v>
      </c>
      <c r="CQ24" s="43" t="s">
        <v>169</v>
      </c>
      <c r="CR24" s="44">
        <v>-100</v>
      </c>
      <c r="CS24" s="45">
        <v>0</v>
      </c>
      <c r="CT24" s="45">
        <v>0</v>
      </c>
    </row>
    <row r="25" spans="1:98" ht="22.15" customHeight="1">
      <c r="A25" s="38" t="s">
        <v>70</v>
      </c>
      <c r="B25" s="39">
        <v>31</v>
      </c>
      <c r="C25" s="40">
        <v>3</v>
      </c>
      <c r="D25" s="41">
        <v>36</v>
      </c>
      <c r="E25" s="42">
        <v>-8.8000000000000007</v>
      </c>
      <c r="F25" s="43" t="s">
        <v>169</v>
      </c>
      <c r="G25" s="44">
        <v>-16.3</v>
      </c>
      <c r="H25" s="45">
        <v>7.7</v>
      </c>
      <c r="I25" s="39">
        <v>11</v>
      </c>
      <c r="J25" s="40">
        <v>2</v>
      </c>
      <c r="K25" s="41">
        <v>14</v>
      </c>
      <c r="L25" s="42">
        <v>-21.4</v>
      </c>
      <c r="M25" s="43" t="s">
        <v>169</v>
      </c>
      <c r="N25" s="44">
        <v>-33.299999999999997</v>
      </c>
      <c r="O25" s="45">
        <v>12.5</v>
      </c>
      <c r="P25" s="45">
        <v>35.5</v>
      </c>
      <c r="Q25" s="39">
        <v>6</v>
      </c>
      <c r="R25" s="40">
        <v>1</v>
      </c>
      <c r="S25" s="41">
        <v>5</v>
      </c>
      <c r="T25" s="42">
        <v>-33.299999999999997</v>
      </c>
      <c r="U25" s="43" t="s">
        <v>169</v>
      </c>
      <c r="V25" s="44">
        <v>-37.5</v>
      </c>
      <c r="W25" s="45">
        <v>16.7</v>
      </c>
      <c r="X25" s="45">
        <v>19.399999999999999</v>
      </c>
      <c r="Y25" s="39">
        <v>5</v>
      </c>
      <c r="Z25" s="40">
        <v>0</v>
      </c>
      <c r="AA25" s="41">
        <v>7</v>
      </c>
      <c r="AB25" s="42">
        <v>400</v>
      </c>
      <c r="AC25" s="43" t="s">
        <v>169</v>
      </c>
      <c r="AD25" s="44">
        <v>600</v>
      </c>
      <c r="AE25" s="45">
        <v>0</v>
      </c>
      <c r="AF25" s="45">
        <v>16.100000000000001</v>
      </c>
      <c r="AG25" s="38" t="s">
        <v>70</v>
      </c>
      <c r="AH25" s="39">
        <v>1</v>
      </c>
      <c r="AI25" s="40">
        <v>0</v>
      </c>
      <c r="AJ25" s="41">
        <v>1</v>
      </c>
      <c r="AK25" s="42" t="s">
        <v>169</v>
      </c>
      <c r="AL25" s="43" t="s">
        <v>169</v>
      </c>
      <c r="AM25" s="44" t="s">
        <v>169</v>
      </c>
      <c r="AN25" s="45">
        <v>0</v>
      </c>
      <c r="AO25" s="45">
        <v>3.2</v>
      </c>
      <c r="AP25" s="39">
        <v>2</v>
      </c>
      <c r="AQ25" s="40">
        <v>0</v>
      </c>
      <c r="AR25" s="41">
        <v>2</v>
      </c>
      <c r="AS25" s="42">
        <v>100</v>
      </c>
      <c r="AT25" s="43" t="s">
        <v>169</v>
      </c>
      <c r="AU25" s="44">
        <v>100</v>
      </c>
      <c r="AV25" s="45">
        <v>0</v>
      </c>
      <c r="AW25" s="45">
        <v>6.5</v>
      </c>
      <c r="AX25" s="39">
        <v>4</v>
      </c>
      <c r="AY25" s="40">
        <v>0</v>
      </c>
      <c r="AZ25" s="41">
        <v>5</v>
      </c>
      <c r="BA25" s="42">
        <v>100</v>
      </c>
      <c r="BB25" s="43" t="s">
        <v>169</v>
      </c>
      <c r="BC25" s="44">
        <v>150</v>
      </c>
      <c r="BD25" s="45">
        <v>0</v>
      </c>
      <c r="BE25" s="45">
        <v>12.9</v>
      </c>
      <c r="BF25" s="39">
        <v>0</v>
      </c>
      <c r="BG25" s="40">
        <v>0</v>
      </c>
      <c r="BH25" s="41">
        <v>0</v>
      </c>
      <c r="BI25" s="42" t="s">
        <v>169</v>
      </c>
      <c r="BJ25" s="43" t="s">
        <v>169</v>
      </c>
      <c r="BK25" s="44" t="s">
        <v>169</v>
      </c>
      <c r="BL25" s="45">
        <v>0</v>
      </c>
      <c r="BM25" s="45">
        <v>0</v>
      </c>
      <c r="BN25" s="38" t="s">
        <v>70</v>
      </c>
      <c r="BO25" s="39">
        <v>2</v>
      </c>
      <c r="BP25" s="40">
        <v>0</v>
      </c>
      <c r="BQ25" s="41">
        <v>3</v>
      </c>
      <c r="BR25" s="42">
        <v>-80</v>
      </c>
      <c r="BS25" s="43">
        <v>-100</v>
      </c>
      <c r="BT25" s="44">
        <v>-66.7</v>
      </c>
      <c r="BU25" s="45">
        <v>0</v>
      </c>
      <c r="BV25" s="45">
        <v>6.5</v>
      </c>
      <c r="BW25" s="39">
        <v>1</v>
      </c>
      <c r="BX25" s="40">
        <v>0</v>
      </c>
      <c r="BY25" s="41">
        <v>1</v>
      </c>
      <c r="BZ25" s="42">
        <v>-50</v>
      </c>
      <c r="CA25" s="43" t="s">
        <v>169</v>
      </c>
      <c r="CB25" s="44">
        <v>-50</v>
      </c>
      <c r="CC25" s="45">
        <v>0</v>
      </c>
      <c r="CD25" s="45">
        <v>16.7</v>
      </c>
      <c r="CE25" s="39">
        <v>2</v>
      </c>
      <c r="CF25" s="40">
        <v>0</v>
      </c>
      <c r="CG25" s="41">
        <v>3</v>
      </c>
      <c r="CH25" s="42">
        <v>-77.8</v>
      </c>
      <c r="CI25" s="43" t="s">
        <v>169</v>
      </c>
      <c r="CJ25" s="44">
        <v>-66.7</v>
      </c>
      <c r="CK25" s="45">
        <v>0</v>
      </c>
      <c r="CL25" s="45">
        <v>9.5</v>
      </c>
      <c r="CM25" s="39">
        <v>2</v>
      </c>
      <c r="CN25" s="40">
        <v>0</v>
      </c>
      <c r="CO25" s="41">
        <v>3</v>
      </c>
      <c r="CP25" s="42">
        <v>-80</v>
      </c>
      <c r="CQ25" s="43">
        <v>-100</v>
      </c>
      <c r="CR25" s="44">
        <v>-66.7</v>
      </c>
      <c r="CS25" s="45">
        <v>0</v>
      </c>
      <c r="CT25" s="45">
        <v>7.1</v>
      </c>
    </row>
    <row r="26" spans="1:98" ht="22.15" customHeight="1">
      <c r="A26" s="38" t="s">
        <v>71</v>
      </c>
      <c r="B26" s="39">
        <v>1</v>
      </c>
      <c r="C26" s="40">
        <v>0</v>
      </c>
      <c r="D26" s="41">
        <v>1</v>
      </c>
      <c r="E26" s="42">
        <v>-83.3</v>
      </c>
      <c r="F26" s="43">
        <v>-100</v>
      </c>
      <c r="G26" s="44">
        <v>-80</v>
      </c>
      <c r="H26" s="45">
        <v>0</v>
      </c>
      <c r="I26" s="39">
        <v>0</v>
      </c>
      <c r="J26" s="40">
        <v>0</v>
      </c>
      <c r="K26" s="41">
        <v>0</v>
      </c>
      <c r="L26" s="42" t="s">
        <v>169</v>
      </c>
      <c r="M26" s="43" t="s">
        <v>169</v>
      </c>
      <c r="N26" s="44" t="s">
        <v>169</v>
      </c>
      <c r="O26" s="45">
        <v>0</v>
      </c>
      <c r="P26" s="45">
        <v>0</v>
      </c>
      <c r="Q26" s="39">
        <v>0</v>
      </c>
      <c r="R26" s="40">
        <v>0</v>
      </c>
      <c r="S26" s="41">
        <v>0</v>
      </c>
      <c r="T26" s="42">
        <v>-100</v>
      </c>
      <c r="U26" s="43">
        <v>-100</v>
      </c>
      <c r="V26" s="44" t="s">
        <v>169</v>
      </c>
      <c r="W26" s="45">
        <v>0</v>
      </c>
      <c r="X26" s="45">
        <v>0</v>
      </c>
      <c r="Y26" s="39">
        <v>1</v>
      </c>
      <c r="Z26" s="40">
        <v>0</v>
      </c>
      <c r="AA26" s="41">
        <v>1</v>
      </c>
      <c r="AB26" s="42">
        <v>-50</v>
      </c>
      <c r="AC26" s="43">
        <v>-100</v>
      </c>
      <c r="AD26" s="44" t="s">
        <v>169</v>
      </c>
      <c r="AE26" s="45">
        <v>0</v>
      </c>
      <c r="AF26" s="45">
        <v>100</v>
      </c>
      <c r="AG26" s="38" t="s">
        <v>71</v>
      </c>
      <c r="AH26" s="39">
        <v>0</v>
      </c>
      <c r="AI26" s="40">
        <v>0</v>
      </c>
      <c r="AJ26" s="41">
        <v>0</v>
      </c>
      <c r="AK26" s="42" t="s">
        <v>169</v>
      </c>
      <c r="AL26" s="43" t="s">
        <v>169</v>
      </c>
      <c r="AM26" s="44" t="s">
        <v>169</v>
      </c>
      <c r="AN26" s="45">
        <v>0</v>
      </c>
      <c r="AO26" s="45">
        <v>0</v>
      </c>
      <c r="AP26" s="39">
        <v>0</v>
      </c>
      <c r="AQ26" s="40">
        <v>0</v>
      </c>
      <c r="AR26" s="41">
        <v>0</v>
      </c>
      <c r="AS26" s="42">
        <v>-100</v>
      </c>
      <c r="AT26" s="43" t="s">
        <v>169</v>
      </c>
      <c r="AU26" s="44">
        <v>-100</v>
      </c>
      <c r="AV26" s="45">
        <v>0</v>
      </c>
      <c r="AW26" s="45">
        <v>0</v>
      </c>
      <c r="AX26" s="39">
        <v>0</v>
      </c>
      <c r="AY26" s="40">
        <v>0</v>
      </c>
      <c r="AZ26" s="41">
        <v>0</v>
      </c>
      <c r="BA26" s="42" t="s">
        <v>169</v>
      </c>
      <c r="BB26" s="43" t="s">
        <v>169</v>
      </c>
      <c r="BC26" s="44" t="s">
        <v>169</v>
      </c>
      <c r="BD26" s="45">
        <v>0</v>
      </c>
      <c r="BE26" s="45">
        <v>0</v>
      </c>
      <c r="BF26" s="39">
        <v>0</v>
      </c>
      <c r="BG26" s="40">
        <v>0</v>
      </c>
      <c r="BH26" s="41">
        <v>0</v>
      </c>
      <c r="BI26" s="42" t="s">
        <v>169</v>
      </c>
      <c r="BJ26" s="43" t="s">
        <v>169</v>
      </c>
      <c r="BK26" s="44" t="s">
        <v>169</v>
      </c>
      <c r="BL26" s="45">
        <v>0</v>
      </c>
      <c r="BM26" s="45">
        <v>0</v>
      </c>
      <c r="BN26" s="38" t="s">
        <v>71</v>
      </c>
      <c r="BO26" s="39">
        <v>0</v>
      </c>
      <c r="BP26" s="40">
        <v>0</v>
      </c>
      <c r="BQ26" s="41">
        <v>0</v>
      </c>
      <c r="BR26" s="42">
        <v>-100</v>
      </c>
      <c r="BS26" s="43">
        <v>-100</v>
      </c>
      <c r="BT26" s="44">
        <v>-100</v>
      </c>
      <c r="BU26" s="45">
        <v>0</v>
      </c>
      <c r="BV26" s="45">
        <v>0</v>
      </c>
      <c r="BW26" s="39">
        <v>0</v>
      </c>
      <c r="BX26" s="40">
        <v>0</v>
      </c>
      <c r="BY26" s="41">
        <v>0</v>
      </c>
      <c r="BZ26" s="42" t="s">
        <v>169</v>
      </c>
      <c r="CA26" s="43" t="s">
        <v>169</v>
      </c>
      <c r="CB26" s="44" t="s">
        <v>169</v>
      </c>
      <c r="CC26" s="45">
        <v>0</v>
      </c>
      <c r="CD26" s="45">
        <v>0</v>
      </c>
      <c r="CE26" s="39">
        <v>0</v>
      </c>
      <c r="CF26" s="40">
        <v>0</v>
      </c>
      <c r="CG26" s="41">
        <v>0</v>
      </c>
      <c r="CH26" s="42" t="s">
        <v>169</v>
      </c>
      <c r="CI26" s="43" t="s">
        <v>169</v>
      </c>
      <c r="CJ26" s="44" t="s">
        <v>169</v>
      </c>
      <c r="CK26" s="45">
        <v>0</v>
      </c>
      <c r="CL26" s="45">
        <v>0</v>
      </c>
      <c r="CM26" s="39">
        <v>0</v>
      </c>
      <c r="CN26" s="40">
        <v>0</v>
      </c>
      <c r="CO26" s="41">
        <v>0</v>
      </c>
      <c r="CP26" s="42">
        <v>-100</v>
      </c>
      <c r="CQ26" s="43">
        <v>-100</v>
      </c>
      <c r="CR26" s="44">
        <v>-100</v>
      </c>
      <c r="CS26" s="45">
        <v>0</v>
      </c>
      <c r="CT26" s="45">
        <v>0</v>
      </c>
    </row>
    <row r="27" spans="1:98" ht="22.15" customHeight="1">
      <c r="A27" s="38" t="s">
        <v>72</v>
      </c>
      <c r="B27" s="39">
        <v>32</v>
      </c>
      <c r="C27" s="40">
        <v>2</v>
      </c>
      <c r="D27" s="41">
        <v>49</v>
      </c>
      <c r="E27" s="42">
        <v>-31.9</v>
      </c>
      <c r="F27" s="43">
        <v>-50</v>
      </c>
      <c r="G27" s="44">
        <v>-30</v>
      </c>
      <c r="H27" s="45">
        <v>3.9</v>
      </c>
      <c r="I27" s="39">
        <v>13</v>
      </c>
      <c r="J27" s="40">
        <v>0</v>
      </c>
      <c r="K27" s="41">
        <v>23</v>
      </c>
      <c r="L27" s="42">
        <v>-38.1</v>
      </c>
      <c r="M27" s="43">
        <v>-100</v>
      </c>
      <c r="N27" s="44">
        <v>-25.8</v>
      </c>
      <c r="O27" s="45">
        <v>0</v>
      </c>
      <c r="P27" s="45">
        <v>40.6</v>
      </c>
      <c r="Q27" s="39">
        <v>7</v>
      </c>
      <c r="R27" s="40">
        <v>1</v>
      </c>
      <c r="S27" s="41">
        <v>6</v>
      </c>
      <c r="T27" s="42">
        <v>-46.2</v>
      </c>
      <c r="U27" s="43" t="s">
        <v>169</v>
      </c>
      <c r="V27" s="44">
        <v>-53.8</v>
      </c>
      <c r="W27" s="45">
        <v>14.3</v>
      </c>
      <c r="X27" s="45">
        <v>21.9</v>
      </c>
      <c r="Y27" s="39">
        <v>5</v>
      </c>
      <c r="Z27" s="40">
        <v>1</v>
      </c>
      <c r="AA27" s="41">
        <v>9</v>
      </c>
      <c r="AB27" s="42" t="s">
        <v>169</v>
      </c>
      <c r="AC27" s="43" t="s">
        <v>169</v>
      </c>
      <c r="AD27" s="44">
        <v>-47.1</v>
      </c>
      <c r="AE27" s="45">
        <v>10</v>
      </c>
      <c r="AF27" s="45">
        <v>15.6</v>
      </c>
      <c r="AG27" s="38" t="s">
        <v>72</v>
      </c>
      <c r="AH27" s="39">
        <v>2</v>
      </c>
      <c r="AI27" s="40">
        <v>0</v>
      </c>
      <c r="AJ27" s="41">
        <v>3</v>
      </c>
      <c r="AK27" s="42">
        <v>0</v>
      </c>
      <c r="AL27" s="43" t="s">
        <v>169</v>
      </c>
      <c r="AM27" s="44">
        <v>0</v>
      </c>
      <c r="AN27" s="45">
        <v>0</v>
      </c>
      <c r="AO27" s="45">
        <v>6.3</v>
      </c>
      <c r="AP27" s="39">
        <v>2</v>
      </c>
      <c r="AQ27" s="40">
        <v>0</v>
      </c>
      <c r="AR27" s="41">
        <v>5</v>
      </c>
      <c r="AS27" s="42">
        <v>0</v>
      </c>
      <c r="AT27" s="43" t="s">
        <v>169</v>
      </c>
      <c r="AU27" s="44">
        <v>0</v>
      </c>
      <c r="AV27" s="45">
        <v>0</v>
      </c>
      <c r="AW27" s="45">
        <v>6.3</v>
      </c>
      <c r="AX27" s="39">
        <v>2</v>
      </c>
      <c r="AY27" s="40">
        <v>0</v>
      </c>
      <c r="AZ27" s="41">
        <v>2</v>
      </c>
      <c r="BA27" s="42">
        <v>0</v>
      </c>
      <c r="BB27" s="43" t="s">
        <v>169</v>
      </c>
      <c r="BC27" s="44">
        <v>0</v>
      </c>
      <c r="BD27" s="45">
        <v>0</v>
      </c>
      <c r="BE27" s="45">
        <v>6.3</v>
      </c>
      <c r="BF27" s="39">
        <v>0</v>
      </c>
      <c r="BG27" s="40">
        <v>0</v>
      </c>
      <c r="BH27" s="41">
        <v>0</v>
      </c>
      <c r="BI27" s="42" t="s">
        <v>169</v>
      </c>
      <c r="BJ27" s="43" t="s">
        <v>169</v>
      </c>
      <c r="BK27" s="44" t="s">
        <v>169</v>
      </c>
      <c r="BL27" s="45">
        <v>0</v>
      </c>
      <c r="BM27" s="45">
        <v>0</v>
      </c>
      <c r="BN27" s="38" t="s">
        <v>72</v>
      </c>
      <c r="BO27" s="39">
        <v>12</v>
      </c>
      <c r="BP27" s="40">
        <v>1</v>
      </c>
      <c r="BQ27" s="41">
        <v>15</v>
      </c>
      <c r="BR27" s="42">
        <v>-25</v>
      </c>
      <c r="BS27" s="43">
        <v>0</v>
      </c>
      <c r="BT27" s="44">
        <v>-21.1</v>
      </c>
      <c r="BU27" s="45">
        <v>6.3</v>
      </c>
      <c r="BV27" s="45">
        <v>37.5</v>
      </c>
      <c r="BW27" s="39">
        <v>1</v>
      </c>
      <c r="BX27" s="40">
        <v>0</v>
      </c>
      <c r="BY27" s="41">
        <v>1</v>
      </c>
      <c r="BZ27" s="42">
        <v>-50</v>
      </c>
      <c r="CA27" s="43" t="s">
        <v>169</v>
      </c>
      <c r="CB27" s="44">
        <v>-50</v>
      </c>
      <c r="CC27" s="45">
        <v>0</v>
      </c>
      <c r="CD27" s="45">
        <v>14.3</v>
      </c>
      <c r="CE27" s="39">
        <v>5</v>
      </c>
      <c r="CF27" s="40">
        <v>0</v>
      </c>
      <c r="CG27" s="41">
        <v>5</v>
      </c>
      <c r="CH27" s="42">
        <v>-68.8</v>
      </c>
      <c r="CI27" s="43" t="s">
        <v>169</v>
      </c>
      <c r="CJ27" s="44">
        <v>-73.7</v>
      </c>
      <c r="CK27" s="45">
        <v>0</v>
      </c>
      <c r="CL27" s="45">
        <v>33.299999999999997</v>
      </c>
      <c r="CM27" s="39">
        <v>12</v>
      </c>
      <c r="CN27" s="40">
        <v>1</v>
      </c>
      <c r="CO27" s="41">
        <v>15</v>
      </c>
      <c r="CP27" s="42">
        <v>-25</v>
      </c>
      <c r="CQ27" s="43">
        <v>0</v>
      </c>
      <c r="CR27" s="44">
        <v>-21.1</v>
      </c>
      <c r="CS27" s="45">
        <v>6.3</v>
      </c>
      <c r="CT27" s="45">
        <v>38.700000000000003</v>
      </c>
    </row>
    <row r="28" spans="1:98" ht="22.15" customHeight="1">
      <c r="A28" s="38" t="s">
        <v>73</v>
      </c>
      <c r="B28" s="39">
        <v>13</v>
      </c>
      <c r="C28" s="40">
        <v>3</v>
      </c>
      <c r="D28" s="41">
        <v>16</v>
      </c>
      <c r="E28" s="42">
        <v>30</v>
      </c>
      <c r="F28" s="43">
        <v>-25</v>
      </c>
      <c r="G28" s="44">
        <v>33.299999999999997</v>
      </c>
      <c r="H28" s="45">
        <v>15.8</v>
      </c>
      <c r="I28" s="39">
        <v>2</v>
      </c>
      <c r="J28" s="40">
        <v>0</v>
      </c>
      <c r="K28" s="41">
        <v>5</v>
      </c>
      <c r="L28" s="42" t="s">
        <v>169</v>
      </c>
      <c r="M28" s="43">
        <v>-100</v>
      </c>
      <c r="N28" s="44">
        <v>66.7</v>
      </c>
      <c r="O28" s="45">
        <v>0</v>
      </c>
      <c r="P28" s="45">
        <v>15.4</v>
      </c>
      <c r="Q28" s="39">
        <v>4</v>
      </c>
      <c r="R28" s="40">
        <v>1</v>
      </c>
      <c r="S28" s="41">
        <v>3</v>
      </c>
      <c r="T28" s="42">
        <v>33.299999999999997</v>
      </c>
      <c r="U28" s="43">
        <v>-50</v>
      </c>
      <c r="V28" s="44">
        <v>200</v>
      </c>
      <c r="W28" s="45">
        <v>25</v>
      </c>
      <c r="X28" s="45">
        <v>30.8</v>
      </c>
      <c r="Y28" s="39">
        <v>2</v>
      </c>
      <c r="Z28" s="40">
        <v>0</v>
      </c>
      <c r="AA28" s="41">
        <v>5</v>
      </c>
      <c r="AB28" s="42">
        <v>-50</v>
      </c>
      <c r="AC28" s="43">
        <v>-100</v>
      </c>
      <c r="AD28" s="44">
        <v>-28.6</v>
      </c>
      <c r="AE28" s="45">
        <v>0</v>
      </c>
      <c r="AF28" s="45">
        <v>15.4</v>
      </c>
      <c r="AG28" s="38" t="s">
        <v>73</v>
      </c>
      <c r="AH28" s="39">
        <v>1</v>
      </c>
      <c r="AI28" s="40">
        <v>1</v>
      </c>
      <c r="AJ28" s="41">
        <v>0</v>
      </c>
      <c r="AK28" s="42">
        <v>0</v>
      </c>
      <c r="AL28" s="43">
        <v>0</v>
      </c>
      <c r="AM28" s="44" t="s">
        <v>169</v>
      </c>
      <c r="AN28" s="45">
        <v>100</v>
      </c>
      <c r="AO28" s="45">
        <v>7.7</v>
      </c>
      <c r="AP28" s="39">
        <v>0</v>
      </c>
      <c r="AQ28" s="40">
        <v>0</v>
      </c>
      <c r="AR28" s="41">
        <v>0</v>
      </c>
      <c r="AS28" s="42" t="s">
        <v>169</v>
      </c>
      <c r="AT28" s="43" t="s">
        <v>169</v>
      </c>
      <c r="AU28" s="44" t="s">
        <v>169</v>
      </c>
      <c r="AV28" s="45">
        <v>0</v>
      </c>
      <c r="AW28" s="45">
        <v>0</v>
      </c>
      <c r="AX28" s="39">
        <v>4</v>
      </c>
      <c r="AY28" s="40">
        <v>1</v>
      </c>
      <c r="AZ28" s="41">
        <v>3</v>
      </c>
      <c r="BA28" s="42">
        <v>300</v>
      </c>
      <c r="BB28" s="43">
        <v>0</v>
      </c>
      <c r="BC28" s="44">
        <v>200</v>
      </c>
      <c r="BD28" s="45">
        <v>25</v>
      </c>
      <c r="BE28" s="45">
        <v>30.8</v>
      </c>
      <c r="BF28" s="39">
        <v>0</v>
      </c>
      <c r="BG28" s="40">
        <v>0</v>
      </c>
      <c r="BH28" s="41">
        <v>0</v>
      </c>
      <c r="BI28" s="42" t="s">
        <v>169</v>
      </c>
      <c r="BJ28" s="43" t="s">
        <v>169</v>
      </c>
      <c r="BK28" s="44" t="s">
        <v>169</v>
      </c>
      <c r="BL28" s="45">
        <v>0</v>
      </c>
      <c r="BM28" s="45">
        <v>0</v>
      </c>
      <c r="BN28" s="38" t="s">
        <v>73</v>
      </c>
      <c r="BO28" s="39">
        <v>0</v>
      </c>
      <c r="BP28" s="40">
        <v>0</v>
      </c>
      <c r="BQ28" s="41">
        <v>0</v>
      </c>
      <c r="BR28" s="42">
        <v>-100</v>
      </c>
      <c r="BS28" s="43">
        <v>-100</v>
      </c>
      <c r="BT28" s="44">
        <v>-100</v>
      </c>
      <c r="BU28" s="45">
        <v>0</v>
      </c>
      <c r="BV28" s="45">
        <v>0</v>
      </c>
      <c r="BW28" s="39">
        <v>0</v>
      </c>
      <c r="BX28" s="40">
        <v>0</v>
      </c>
      <c r="BY28" s="41">
        <v>0</v>
      </c>
      <c r="BZ28" s="42" t="s">
        <v>169</v>
      </c>
      <c r="CA28" s="43" t="s">
        <v>169</v>
      </c>
      <c r="CB28" s="44" t="s">
        <v>169</v>
      </c>
      <c r="CC28" s="45">
        <v>0</v>
      </c>
      <c r="CD28" s="45">
        <v>0</v>
      </c>
      <c r="CE28" s="39">
        <v>0</v>
      </c>
      <c r="CF28" s="40">
        <v>0</v>
      </c>
      <c r="CG28" s="41">
        <v>0</v>
      </c>
      <c r="CH28" s="42">
        <v>-100</v>
      </c>
      <c r="CI28" s="43">
        <v>-100</v>
      </c>
      <c r="CJ28" s="44">
        <v>-100</v>
      </c>
      <c r="CK28" s="45">
        <v>0</v>
      </c>
      <c r="CL28" s="45">
        <v>0</v>
      </c>
      <c r="CM28" s="39">
        <v>0</v>
      </c>
      <c r="CN28" s="40">
        <v>0</v>
      </c>
      <c r="CO28" s="41">
        <v>0</v>
      </c>
      <c r="CP28" s="42">
        <v>-100</v>
      </c>
      <c r="CQ28" s="43">
        <v>-100</v>
      </c>
      <c r="CR28" s="44">
        <v>-100</v>
      </c>
      <c r="CS28" s="45">
        <v>0</v>
      </c>
      <c r="CT28" s="45">
        <v>0</v>
      </c>
    </row>
    <row r="29" spans="1:98" ht="22.15" customHeight="1">
      <c r="A29" s="38" t="s">
        <v>74</v>
      </c>
      <c r="B29" s="39">
        <v>59</v>
      </c>
      <c r="C29" s="40">
        <v>4</v>
      </c>
      <c r="D29" s="41">
        <v>92</v>
      </c>
      <c r="E29" s="42">
        <v>-4.8</v>
      </c>
      <c r="F29" s="43">
        <v>-77.8</v>
      </c>
      <c r="G29" s="44">
        <v>10.8</v>
      </c>
      <c r="H29" s="45">
        <v>4.2</v>
      </c>
      <c r="I29" s="39">
        <v>21</v>
      </c>
      <c r="J29" s="40">
        <v>4</v>
      </c>
      <c r="K29" s="41">
        <v>43</v>
      </c>
      <c r="L29" s="42">
        <v>-12.5</v>
      </c>
      <c r="M29" s="43">
        <v>-55.6</v>
      </c>
      <c r="N29" s="44">
        <v>-2.2999999999999998</v>
      </c>
      <c r="O29" s="45">
        <v>8.5</v>
      </c>
      <c r="P29" s="45">
        <v>35.6</v>
      </c>
      <c r="Q29" s="39">
        <v>8</v>
      </c>
      <c r="R29" s="40">
        <v>0</v>
      </c>
      <c r="S29" s="41">
        <v>8</v>
      </c>
      <c r="T29" s="42">
        <v>-42.9</v>
      </c>
      <c r="U29" s="43">
        <v>-100</v>
      </c>
      <c r="V29" s="44">
        <v>-33.299999999999997</v>
      </c>
      <c r="W29" s="45">
        <v>0</v>
      </c>
      <c r="X29" s="45">
        <v>13.6</v>
      </c>
      <c r="Y29" s="39">
        <v>17</v>
      </c>
      <c r="Z29" s="40">
        <v>0</v>
      </c>
      <c r="AA29" s="41">
        <v>24</v>
      </c>
      <c r="AB29" s="42">
        <v>142.9</v>
      </c>
      <c r="AC29" s="43">
        <v>-100</v>
      </c>
      <c r="AD29" s="44">
        <v>242.9</v>
      </c>
      <c r="AE29" s="45">
        <v>0</v>
      </c>
      <c r="AF29" s="45">
        <v>28.8</v>
      </c>
      <c r="AG29" s="38" t="s">
        <v>74</v>
      </c>
      <c r="AH29" s="39">
        <v>2</v>
      </c>
      <c r="AI29" s="40">
        <v>0</v>
      </c>
      <c r="AJ29" s="41">
        <v>3</v>
      </c>
      <c r="AK29" s="42">
        <v>100</v>
      </c>
      <c r="AL29" s="43" t="s">
        <v>169</v>
      </c>
      <c r="AM29" s="44">
        <v>200</v>
      </c>
      <c r="AN29" s="45">
        <v>0</v>
      </c>
      <c r="AO29" s="45">
        <v>3.4</v>
      </c>
      <c r="AP29" s="39">
        <v>3</v>
      </c>
      <c r="AQ29" s="40">
        <v>0</v>
      </c>
      <c r="AR29" s="41">
        <v>5</v>
      </c>
      <c r="AS29" s="42">
        <v>50</v>
      </c>
      <c r="AT29" s="43" t="s">
        <v>169</v>
      </c>
      <c r="AU29" s="44">
        <v>150</v>
      </c>
      <c r="AV29" s="45">
        <v>0</v>
      </c>
      <c r="AW29" s="45">
        <v>5.0999999999999996</v>
      </c>
      <c r="AX29" s="39">
        <v>1</v>
      </c>
      <c r="AY29" s="40">
        <v>0</v>
      </c>
      <c r="AZ29" s="41">
        <v>1</v>
      </c>
      <c r="BA29" s="42">
        <v>-75</v>
      </c>
      <c r="BB29" s="43" t="s">
        <v>169</v>
      </c>
      <c r="BC29" s="44">
        <v>-75</v>
      </c>
      <c r="BD29" s="45">
        <v>0</v>
      </c>
      <c r="BE29" s="45">
        <v>1.7</v>
      </c>
      <c r="BF29" s="39">
        <v>0</v>
      </c>
      <c r="BG29" s="40">
        <v>0</v>
      </c>
      <c r="BH29" s="41">
        <v>0</v>
      </c>
      <c r="BI29" s="42">
        <v>-100</v>
      </c>
      <c r="BJ29" s="43" t="s">
        <v>169</v>
      </c>
      <c r="BK29" s="44">
        <v>-100</v>
      </c>
      <c r="BL29" s="45">
        <v>0</v>
      </c>
      <c r="BM29" s="45">
        <v>0</v>
      </c>
      <c r="BN29" s="38" t="s">
        <v>74</v>
      </c>
      <c r="BO29" s="39">
        <v>12</v>
      </c>
      <c r="BP29" s="40">
        <v>0</v>
      </c>
      <c r="BQ29" s="41">
        <v>14</v>
      </c>
      <c r="BR29" s="42">
        <v>-36.799999999999997</v>
      </c>
      <c r="BS29" s="43">
        <v>-100</v>
      </c>
      <c r="BT29" s="44">
        <v>-44</v>
      </c>
      <c r="BU29" s="45">
        <v>0</v>
      </c>
      <c r="BV29" s="45">
        <v>20.3</v>
      </c>
      <c r="BW29" s="39">
        <v>3</v>
      </c>
      <c r="BX29" s="40">
        <v>0</v>
      </c>
      <c r="BY29" s="41">
        <v>4</v>
      </c>
      <c r="BZ29" s="42">
        <v>50</v>
      </c>
      <c r="CA29" s="43">
        <v>-100</v>
      </c>
      <c r="CB29" s="44">
        <v>300</v>
      </c>
      <c r="CC29" s="45">
        <v>0</v>
      </c>
      <c r="CD29" s="45">
        <v>37.5</v>
      </c>
      <c r="CE29" s="39">
        <v>5</v>
      </c>
      <c r="CF29" s="40">
        <v>0</v>
      </c>
      <c r="CG29" s="41">
        <v>6</v>
      </c>
      <c r="CH29" s="42">
        <v>-64.3</v>
      </c>
      <c r="CI29" s="43">
        <v>-100</v>
      </c>
      <c r="CJ29" s="44">
        <v>-57.1</v>
      </c>
      <c r="CK29" s="45">
        <v>0</v>
      </c>
      <c r="CL29" s="45">
        <v>22.7</v>
      </c>
      <c r="CM29" s="39">
        <v>10</v>
      </c>
      <c r="CN29" s="40">
        <v>0</v>
      </c>
      <c r="CO29" s="41">
        <v>12</v>
      </c>
      <c r="CP29" s="42">
        <v>-47.4</v>
      </c>
      <c r="CQ29" s="43">
        <v>-100</v>
      </c>
      <c r="CR29" s="44">
        <v>-52</v>
      </c>
      <c r="CS29" s="45">
        <v>0</v>
      </c>
      <c r="CT29" s="45">
        <v>18.5</v>
      </c>
    </row>
    <row r="30" spans="1:98" ht="22.15" customHeight="1">
      <c r="A30" s="38" t="s">
        <v>75</v>
      </c>
      <c r="B30" s="39">
        <v>29</v>
      </c>
      <c r="C30" s="40">
        <v>5</v>
      </c>
      <c r="D30" s="41">
        <v>45</v>
      </c>
      <c r="E30" s="42">
        <v>-29.3</v>
      </c>
      <c r="F30" s="43">
        <v>25</v>
      </c>
      <c r="G30" s="44">
        <v>-6.3</v>
      </c>
      <c r="H30" s="45">
        <v>10</v>
      </c>
      <c r="I30" s="39">
        <v>11</v>
      </c>
      <c r="J30" s="40">
        <v>3</v>
      </c>
      <c r="K30" s="41">
        <v>20</v>
      </c>
      <c r="L30" s="42">
        <v>-31.3</v>
      </c>
      <c r="M30" s="43">
        <v>50</v>
      </c>
      <c r="N30" s="44">
        <v>-9.1</v>
      </c>
      <c r="O30" s="45">
        <v>13</v>
      </c>
      <c r="P30" s="45">
        <v>37.9</v>
      </c>
      <c r="Q30" s="39">
        <v>7</v>
      </c>
      <c r="R30" s="40">
        <v>0</v>
      </c>
      <c r="S30" s="41">
        <v>7</v>
      </c>
      <c r="T30" s="42">
        <v>-50</v>
      </c>
      <c r="U30" s="43">
        <v>-100</v>
      </c>
      <c r="V30" s="44">
        <v>-46.2</v>
      </c>
      <c r="W30" s="45">
        <v>0</v>
      </c>
      <c r="X30" s="45">
        <v>24.1</v>
      </c>
      <c r="Y30" s="39">
        <v>2</v>
      </c>
      <c r="Z30" s="40">
        <v>1</v>
      </c>
      <c r="AA30" s="41">
        <v>2</v>
      </c>
      <c r="AB30" s="42">
        <v>100</v>
      </c>
      <c r="AC30" s="43">
        <v>0</v>
      </c>
      <c r="AD30" s="44">
        <v>100</v>
      </c>
      <c r="AE30" s="45">
        <v>33.299999999999997</v>
      </c>
      <c r="AF30" s="45">
        <v>6.9</v>
      </c>
      <c r="AG30" s="38" t="s">
        <v>75</v>
      </c>
      <c r="AH30" s="39">
        <v>1</v>
      </c>
      <c r="AI30" s="40">
        <v>0</v>
      </c>
      <c r="AJ30" s="41">
        <v>2</v>
      </c>
      <c r="AK30" s="42" t="s">
        <v>169</v>
      </c>
      <c r="AL30" s="43" t="s">
        <v>169</v>
      </c>
      <c r="AM30" s="44">
        <v>100</v>
      </c>
      <c r="AN30" s="45">
        <v>0</v>
      </c>
      <c r="AO30" s="45">
        <v>3.4</v>
      </c>
      <c r="AP30" s="39">
        <v>3</v>
      </c>
      <c r="AQ30" s="40">
        <v>0</v>
      </c>
      <c r="AR30" s="41">
        <v>7</v>
      </c>
      <c r="AS30" s="42">
        <v>200</v>
      </c>
      <c r="AT30" s="43" t="s">
        <v>169</v>
      </c>
      <c r="AU30" s="44">
        <v>250</v>
      </c>
      <c r="AV30" s="45">
        <v>0</v>
      </c>
      <c r="AW30" s="45">
        <v>10.3</v>
      </c>
      <c r="AX30" s="39">
        <v>2</v>
      </c>
      <c r="AY30" s="40">
        <v>1</v>
      </c>
      <c r="AZ30" s="41">
        <v>1</v>
      </c>
      <c r="BA30" s="42">
        <v>0</v>
      </c>
      <c r="BB30" s="43">
        <v>0</v>
      </c>
      <c r="BC30" s="44">
        <v>0</v>
      </c>
      <c r="BD30" s="45">
        <v>50</v>
      </c>
      <c r="BE30" s="45">
        <v>6.9</v>
      </c>
      <c r="BF30" s="39">
        <v>0</v>
      </c>
      <c r="BG30" s="40">
        <v>0</v>
      </c>
      <c r="BH30" s="41">
        <v>0</v>
      </c>
      <c r="BI30" s="42">
        <v>-100</v>
      </c>
      <c r="BJ30" s="43" t="s">
        <v>169</v>
      </c>
      <c r="BK30" s="44">
        <v>-100</v>
      </c>
      <c r="BL30" s="45">
        <v>0</v>
      </c>
      <c r="BM30" s="45">
        <v>0</v>
      </c>
      <c r="BN30" s="38" t="s">
        <v>75</v>
      </c>
      <c r="BO30" s="39">
        <v>7</v>
      </c>
      <c r="BP30" s="40">
        <v>0</v>
      </c>
      <c r="BQ30" s="41">
        <v>8</v>
      </c>
      <c r="BR30" s="42">
        <v>-12.5</v>
      </c>
      <c r="BS30" s="43" t="s">
        <v>169</v>
      </c>
      <c r="BT30" s="44">
        <v>-11.1</v>
      </c>
      <c r="BU30" s="45">
        <v>0</v>
      </c>
      <c r="BV30" s="45">
        <v>24.1</v>
      </c>
      <c r="BW30" s="39">
        <v>5</v>
      </c>
      <c r="BX30" s="40">
        <v>0</v>
      </c>
      <c r="BY30" s="41">
        <v>5</v>
      </c>
      <c r="BZ30" s="42">
        <v>150</v>
      </c>
      <c r="CA30" s="43" t="s">
        <v>169</v>
      </c>
      <c r="CB30" s="44">
        <v>150</v>
      </c>
      <c r="CC30" s="45">
        <v>0</v>
      </c>
      <c r="CD30" s="45">
        <v>71.400000000000006</v>
      </c>
      <c r="CE30" s="39">
        <v>6</v>
      </c>
      <c r="CF30" s="40">
        <v>0</v>
      </c>
      <c r="CG30" s="41">
        <v>7</v>
      </c>
      <c r="CH30" s="42">
        <v>-25</v>
      </c>
      <c r="CI30" s="43" t="s">
        <v>169</v>
      </c>
      <c r="CJ30" s="44">
        <v>-22.2</v>
      </c>
      <c r="CK30" s="45">
        <v>0</v>
      </c>
      <c r="CL30" s="45">
        <v>35.299999999999997</v>
      </c>
      <c r="CM30" s="39">
        <v>7</v>
      </c>
      <c r="CN30" s="40">
        <v>0</v>
      </c>
      <c r="CO30" s="41">
        <v>8</v>
      </c>
      <c r="CP30" s="42">
        <v>-12.5</v>
      </c>
      <c r="CQ30" s="43" t="s">
        <v>169</v>
      </c>
      <c r="CR30" s="44">
        <v>-11.1</v>
      </c>
      <c r="CS30" s="45">
        <v>0</v>
      </c>
      <c r="CT30" s="45">
        <v>25.9</v>
      </c>
    </row>
    <row r="31" spans="1:98" ht="22.15" customHeight="1">
      <c r="A31" s="38" t="s">
        <v>76</v>
      </c>
      <c r="B31" s="39">
        <v>90</v>
      </c>
      <c r="C31" s="40">
        <v>4</v>
      </c>
      <c r="D31" s="41">
        <v>117</v>
      </c>
      <c r="E31" s="42">
        <v>-6.3</v>
      </c>
      <c r="F31" s="43">
        <v>-60</v>
      </c>
      <c r="G31" s="44">
        <v>-5.6</v>
      </c>
      <c r="H31" s="45">
        <v>3.3</v>
      </c>
      <c r="I31" s="39">
        <v>28</v>
      </c>
      <c r="J31" s="40">
        <v>1</v>
      </c>
      <c r="K31" s="41">
        <v>49</v>
      </c>
      <c r="L31" s="42">
        <v>-17.600000000000001</v>
      </c>
      <c r="M31" s="43">
        <v>-87.5</v>
      </c>
      <c r="N31" s="44">
        <v>-9.3000000000000007</v>
      </c>
      <c r="O31" s="45">
        <v>2</v>
      </c>
      <c r="P31" s="45">
        <v>31.1</v>
      </c>
      <c r="Q31" s="39">
        <v>27</v>
      </c>
      <c r="R31" s="40">
        <v>3</v>
      </c>
      <c r="S31" s="41">
        <v>24</v>
      </c>
      <c r="T31" s="42">
        <v>-3.6</v>
      </c>
      <c r="U31" s="43">
        <v>0</v>
      </c>
      <c r="V31" s="44">
        <v>-22.6</v>
      </c>
      <c r="W31" s="45">
        <v>11.1</v>
      </c>
      <c r="X31" s="45">
        <v>30</v>
      </c>
      <c r="Y31" s="39">
        <v>10</v>
      </c>
      <c r="Z31" s="40">
        <v>0</v>
      </c>
      <c r="AA31" s="41">
        <v>12</v>
      </c>
      <c r="AB31" s="42">
        <v>25</v>
      </c>
      <c r="AC31" s="43" t="s">
        <v>169</v>
      </c>
      <c r="AD31" s="44">
        <v>50</v>
      </c>
      <c r="AE31" s="45">
        <v>0</v>
      </c>
      <c r="AF31" s="45">
        <v>11.1</v>
      </c>
      <c r="AG31" s="38" t="s">
        <v>76</v>
      </c>
      <c r="AH31" s="39">
        <v>2</v>
      </c>
      <c r="AI31" s="40">
        <v>0</v>
      </c>
      <c r="AJ31" s="41">
        <v>2</v>
      </c>
      <c r="AK31" s="42">
        <v>-33.299999999999997</v>
      </c>
      <c r="AL31" s="43" t="s">
        <v>169</v>
      </c>
      <c r="AM31" s="44">
        <v>-33.299999999999997</v>
      </c>
      <c r="AN31" s="45">
        <v>0</v>
      </c>
      <c r="AO31" s="45">
        <v>2.2000000000000002</v>
      </c>
      <c r="AP31" s="39">
        <v>8</v>
      </c>
      <c r="AQ31" s="40">
        <v>0</v>
      </c>
      <c r="AR31" s="41">
        <v>13</v>
      </c>
      <c r="AS31" s="42">
        <v>14.3</v>
      </c>
      <c r="AT31" s="43" t="s">
        <v>169</v>
      </c>
      <c r="AU31" s="44">
        <v>85.7</v>
      </c>
      <c r="AV31" s="45">
        <v>0</v>
      </c>
      <c r="AW31" s="45">
        <v>8.9</v>
      </c>
      <c r="AX31" s="39">
        <v>5</v>
      </c>
      <c r="AY31" s="40">
        <v>0</v>
      </c>
      <c r="AZ31" s="41">
        <v>6</v>
      </c>
      <c r="BA31" s="42">
        <v>-16.7</v>
      </c>
      <c r="BB31" s="43">
        <v>-100</v>
      </c>
      <c r="BC31" s="44">
        <v>20</v>
      </c>
      <c r="BD31" s="45">
        <v>0</v>
      </c>
      <c r="BE31" s="45">
        <v>5.6</v>
      </c>
      <c r="BF31" s="39">
        <v>6</v>
      </c>
      <c r="BG31" s="40">
        <v>0</v>
      </c>
      <c r="BH31" s="41">
        <v>6</v>
      </c>
      <c r="BI31" s="42">
        <v>500</v>
      </c>
      <c r="BJ31" s="43" t="s">
        <v>169</v>
      </c>
      <c r="BK31" s="44">
        <v>500</v>
      </c>
      <c r="BL31" s="45">
        <v>0</v>
      </c>
      <c r="BM31" s="45">
        <v>6.7</v>
      </c>
      <c r="BN31" s="38" t="s">
        <v>76</v>
      </c>
      <c r="BO31" s="39">
        <v>20</v>
      </c>
      <c r="BP31" s="40">
        <v>1</v>
      </c>
      <c r="BQ31" s="41">
        <v>23</v>
      </c>
      <c r="BR31" s="42">
        <v>-31</v>
      </c>
      <c r="BS31" s="43">
        <v>-83.3</v>
      </c>
      <c r="BT31" s="44">
        <v>-30.3</v>
      </c>
      <c r="BU31" s="45">
        <v>4.2</v>
      </c>
      <c r="BV31" s="45">
        <v>22.2</v>
      </c>
      <c r="BW31" s="39">
        <v>6</v>
      </c>
      <c r="BX31" s="40">
        <v>1</v>
      </c>
      <c r="BY31" s="41">
        <v>5</v>
      </c>
      <c r="BZ31" s="42">
        <v>20</v>
      </c>
      <c r="CA31" s="43">
        <v>0</v>
      </c>
      <c r="CB31" s="44" t="s">
        <v>169</v>
      </c>
      <c r="CC31" s="45">
        <v>16.7</v>
      </c>
      <c r="CD31" s="45">
        <v>22.2</v>
      </c>
      <c r="CE31" s="39">
        <v>18</v>
      </c>
      <c r="CF31" s="40">
        <v>1</v>
      </c>
      <c r="CG31" s="41">
        <v>21</v>
      </c>
      <c r="CH31" s="42">
        <v>-25</v>
      </c>
      <c r="CI31" s="43">
        <v>-66.7</v>
      </c>
      <c r="CJ31" s="44">
        <v>-19.2</v>
      </c>
      <c r="CK31" s="45">
        <v>4.5</v>
      </c>
      <c r="CL31" s="45">
        <v>28.1</v>
      </c>
      <c r="CM31" s="39">
        <v>19</v>
      </c>
      <c r="CN31" s="40">
        <v>1</v>
      </c>
      <c r="CO31" s="41">
        <v>22</v>
      </c>
      <c r="CP31" s="42">
        <v>-32.1</v>
      </c>
      <c r="CQ31" s="43">
        <v>-83.3</v>
      </c>
      <c r="CR31" s="44">
        <v>-26.7</v>
      </c>
      <c r="CS31" s="45">
        <v>4.3</v>
      </c>
      <c r="CT31" s="45">
        <v>22.9</v>
      </c>
    </row>
    <row r="32" spans="1:98" ht="22.15" customHeight="1">
      <c r="A32" s="38" t="s">
        <v>77</v>
      </c>
      <c r="B32" s="39">
        <v>17</v>
      </c>
      <c r="C32" s="40">
        <v>4</v>
      </c>
      <c r="D32" s="41">
        <v>20</v>
      </c>
      <c r="E32" s="42">
        <v>-5.6</v>
      </c>
      <c r="F32" s="43">
        <v>300</v>
      </c>
      <c r="G32" s="44">
        <v>-13</v>
      </c>
      <c r="H32" s="45">
        <v>16.7</v>
      </c>
      <c r="I32" s="39">
        <v>2</v>
      </c>
      <c r="J32" s="40">
        <v>0</v>
      </c>
      <c r="K32" s="41">
        <v>2</v>
      </c>
      <c r="L32" s="42">
        <v>-66.7</v>
      </c>
      <c r="M32" s="43" t="s">
        <v>169</v>
      </c>
      <c r="N32" s="44">
        <v>-75</v>
      </c>
      <c r="O32" s="45">
        <v>0</v>
      </c>
      <c r="P32" s="45">
        <v>11.8</v>
      </c>
      <c r="Q32" s="39">
        <v>3</v>
      </c>
      <c r="R32" s="40">
        <v>1</v>
      </c>
      <c r="S32" s="41">
        <v>2</v>
      </c>
      <c r="T32" s="42" t="s">
        <v>169</v>
      </c>
      <c r="U32" s="43" t="s">
        <v>169</v>
      </c>
      <c r="V32" s="44">
        <v>-50</v>
      </c>
      <c r="W32" s="45">
        <v>33.299999999999997</v>
      </c>
      <c r="X32" s="45">
        <v>17.600000000000001</v>
      </c>
      <c r="Y32" s="39">
        <v>7</v>
      </c>
      <c r="Z32" s="40">
        <v>1</v>
      </c>
      <c r="AA32" s="41">
        <v>10</v>
      </c>
      <c r="AB32" s="42">
        <v>250</v>
      </c>
      <c r="AC32" s="43">
        <v>0</v>
      </c>
      <c r="AD32" s="44">
        <v>400</v>
      </c>
      <c r="AE32" s="45">
        <v>9.1</v>
      </c>
      <c r="AF32" s="45">
        <v>41.2</v>
      </c>
      <c r="AG32" s="38" t="s">
        <v>77</v>
      </c>
      <c r="AH32" s="39">
        <v>1</v>
      </c>
      <c r="AI32" s="40">
        <v>0</v>
      </c>
      <c r="AJ32" s="41">
        <v>1</v>
      </c>
      <c r="AK32" s="42">
        <v>0</v>
      </c>
      <c r="AL32" s="43" t="s">
        <v>169</v>
      </c>
      <c r="AM32" s="44">
        <v>0</v>
      </c>
      <c r="AN32" s="45">
        <v>0</v>
      </c>
      <c r="AO32" s="45">
        <v>5.9</v>
      </c>
      <c r="AP32" s="39">
        <v>2</v>
      </c>
      <c r="AQ32" s="40">
        <v>0</v>
      </c>
      <c r="AR32" s="41">
        <v>2</v>
      </c>
      <c r="AS32" s="42">
        <v>-33.299999999999997</v>
      </c>
      <c r="AT32" s="43" t="s">
        <v>169</v>
      </c>
      <c r="AU32" s="44">
        <v>-50</v>
      </c>
      <c r="AV32" s="45">
        <v>0</v>
      </c>
      <c r="AW32" s="45">
        <v>11.8</v>
      </c>
      <c r="AX32" s="39">
        <v>2</v>
      </c>
      <c r="AY32" s="40">
        <v>2</v>
      </c>
      <c r="AZ32" s="41">
        <v>3</v>
      </c>
      <c r="BA32" s="42">
        <v>100</v>
      </c>
      <c r="BB32" s="43">
        <v>0</v>
      </c>
      <c r="BC32" s="44">
        <v>200</v>
      </c>
      <c r="BD32" s="45">
        <v>40</v>
      </c>
      <c r="BE32" s="45">
        <v>11.8</v>
      </c>
      <c r="BF32" s="39">
        <v>0</v>
      </c>
      <c r="BG32" s="40">
        <v>0</v>
      </c>
      <c r="BH32" s="41">
        <v>0</v>
      </c>
      <c r="BI32" s="42" t="s">
        <v>169</v>
      </c>
      <c r="BJ32" s="43" t="s">
        <v>169</v>
      </c>
      <c r="BK32" s="44" t="s">
        <v>169</v>
      </c>
      <c r="BL32" s="45">
        <v>0</v>
      </c>
      <c r="BM32" s="45">
        <v>0</v>
      </c>
      <c r="BN32" s="38" t="s">
        <v>77</v>
      </c>
      <c r="BO32" s="39">
        <v>6</v>
      </c>
      <c r="BP32" s="40">
        <v>3</v>
      </c>
      <c r="BQ32" s="41">
        <v>6</v>
      </c>
      <c r="BR32" s="42">
        <v>-25</v>
      </c>
      <c r="BS32" s="43">
        <v>200</v>
      </c>
      <c r="BT32" s="44">
        <v>-45.5</v>
      </c>
      <c r="BU32" s="45">
        <v>33.299999999999997</v>
      </c>
      <c r="BV32" s="45">
        <v>35.299999999999997</v>
      </c>
      <c r="BW32" s="39">
        <v>0</v>
      </c>
      <c r="BX32" s="40">
        <v>0</v>
      </c>
      <c r="BY32" s="41">
        <v>0</v>
      </c>
      <c r="BZ32" s="42">
        <v>-100</v>
      </c>
      <c r="CA32" s="43" t="s">
        <v>169</v>
      </c>
      <c r="CB32" s="44">
        <v>-100</v>
      </c>
      <c r="CC32" s="45">
        <v>0</v>
      </c>
      <c r="CD32" s="45">
        <v>0</v>
      </c>
      <c r="CE32" s="39">
        <v>3</v>
      </c>
      <c r="CF32" s="40">
        <v>2</v>
      </c>
      <c r="CG32" s="41">
        <v>4</v>
      </c>
      <c r="CH32" s="42">
        <v>-57.1</v>
      </c>
      <c r="CI32" s="43">
        <v>100</v>
      </c>
      <c r="CJ32" s="44">
        <v>-55.6</v>
      </c>
      <c r="CK32" s="45">
        <v>33.299999999999997</v>
      </c>
      <c r="CL32" s="45">
        <v>33.299999999999997</v>
      </c>
      <c r="CM32" s="39">
        <v>6</v>
      </c>
      <c r="CN32" s="40">
        <v>3</v>
      </c>
      <c r="CO32" s="41">
        <v>6</v>
      </c>
      <c r="CP32" s="42">
        <v>-14.3</v>
      </c>
      <c r="CQ32" s="43">
        <v>200</v>
      </c>
      <c r="CR32" s="44">
        <v>-40</v>
      </c>
      <c r="CS32" s="45">
        <v>33.299999999999997</v>
      </c>
      <c r="CT32" s="45">
        <v>40</v>
      </c>
    </row>
    <row r="33" spans="1:98" ht="22.15" customHeight="1">
      <c r="A33" s="38" t="s">
        <v>78</v>
      </c>
      <c r="B33" s="39">
        <v>11</v>
      </c>
      <c r="C33" s="40">
        <v>2</v>
      </c>
      <c r="D33" s="41">
        <v>27</v>
      </c>
      <c r="E33" s="42">
        <v>120</v>
      </c>
      <c r="F33" s="43">
        <v>0</v>
      </c>
      <c r="G33" s="44">
        <v>237.5</v>
      </c>
      <c r="H33" s="45">
        <v>6.9</v>
      </c>
      <c r="I33" s="39">
        <v>4</v>
      </c>
      <c r="J33" s="40">
        <v>0</v>
      </c>
      <c r="K33" s="41">
        <v>19</v>
      </c>
      <c r="L33" s="42">
        <v>300</v>
      </c>
      <c r="M33" s="43" t="s">
        <v>169</v>
      </c>
      <c r="N33" s="44">
        <v>850</v>
      </c>
      <c r="O33" s="45">
        <v>0</v>
      </c>
      <c r="P33" s="45">
        <v>36.4</v>
      </c>
      <c r="Q33" s="39">
        <v>2</v>
      </c>
      <c r="R33" s="40">
        <v>0</v>
      </c>
      <c r="S33" s="41">
        <v>2</v>
      </c>
      <c r="T33" s="42">
        <v>100</v>
      </c>
      <c r="U33" s="43" t="s">
        <v>169</v>
      </c>
      <c r="V33" s="44">
        <v>100</v>
      </c>
      <c r="W33" s="45">
        <v>0</v>
      </c>
      <c r="X33" s="45">
        <v>18.2</v>
      </c>
      <c r="Y33" s="39">
        <v>0</v>
      </c>
      <c r="Z33" s="40">
        <v>0</v>
      </c>
      <c r="AA33" s="41">
        <v>0</v>
      </c>
      <c r="AB33" s="42">
        <v>-100</v>
      </c>
      <c r="AC33" s="43" t="s">
        <v>169</v>
      </c>
      <c r="AD33" s="44">
        <v>-100</v>
      </c>
      <c r="AE33" s="45">
        <v>0</v>
      </c>
      <c r="AF33" s="45">
        <v>0</v>
      </c>
      <c r="AG33" s="38" t="s">
        <v>78</v>
      </c>
      <c r="AH33" s="39">
        <v>0</v>
      </c>
      <c r="AI33" s="40">
        <v>0</v>
      </c>
      <c r="AJ33" s="41">
        <v>0</v>
      </c>
      <c r="AK33" s="42">
        <v>-100</v>
      </c>
      <c r="AL33" s="43" t="s">
        <v>169</v>
      </c>
      <c r="AM33" s="44">
        <v>-100</v>
      </c>
      <c r="AN33" s="45">
        <v>0</v>
      </c>
      <c r="AO33" s="45">
        <v>0</v>
      </c>
      <c r="AP33" s="39">
        <v>1</v>
      </c>
      <c r="AQ33" s="40">
        <v>0</v>
      </c>
      <c r="AR33" s="41">
        <v>3</v>
      </c>
      <c r="AS33" s="42" t="s">
        <v>169</v>
      </c>
      <c r="AT33" s="43" t="s">
        <v>169</v>
      </c>
      <c r="AU33" s="44">
        <v>200</v>
      </c>
      <c r="AV33" s="45">
        <v>0</v>
      </c>
      <c r="AW33" s="45">
        <v>9.1</v>
      </c>
      <c r="AX33" s="39">
        <v>2</v>
      </c>
      <c r="AY33" s="40">
        <v>2</v>
      </c>
      <c r="AZ33" s="41">
        <v>0</v>
      </c>
      <c r="BA33" s="42">
        <v>0</v>
      </c>
      <c r="BB33" s="43">
        <v>0</v>
      </c>
      <c r="BC33" s="44" t="s">
        <v>169</v>
      </c>
      <c r="BD33" s="45">
        <v>100</v>
      </c>
      <c r="BE33" s="45">
        <v>18.2</v>
      </c>
      <c r="BF33" s="39">
        <v>0</v>
      </c>
      <c r="BG33" s="40">
        <v>0</v>
      </c>
      <c r="BH33" s="41">
        <v>0</v>
      </c>
      <c r="BI33" s="42" t="s">
        <v>169</v>
      </c>
      <c r="BJ33" s="43" t="s">
        <v>169</v>
      </c>
      <c r="BK33" s="44" t="s">
        <v>169</v>
      </c>
      <c r="BL33" s="45">
        <v>0</v>
      </c>
      <c r="BM33" s="45">
        <v>0</v>
      </c>
      <c r="BN33" s="38" t="s">
        <v>78</v>
      </c>
      <c r="BO33" s="39">
        <v>6</v>
      </c>
      <c r="BP33" s="40">
        <v>0</v>
      </c>
      <c r="BQ33" s="41">
        <v>23</v>
      </c>
      <c r="BR33" s="42">
        <v>200</v>
      </c>
      <c r="BS33" s="43" t="s">
        <v>169</v>
      </c>
      <c r="BT33" s="44">
        <v>475</v>
      </c>
      <c r="BU33" s="45">
        <v>0</v>
      </c>
      <c r="BV33" s="45">
        <v>54.5</v>
      </c>
      <c r="BW33" s="39">
        <v>0</v>
      </c>
      <c r="BX33" s="40">
        <v>0</v>
      </c>
      <c r="BY33" s="41">
        <v>0</v>
      </c>
      <c r="BZ33" s="42" t="s">
        <v>169</v>
      </c>
      <c r="CA33" s="43" t="s">
        <v>169</v>
      </c>
      <c r="CB33" s="44" t="s">
        <v>169</v>
      </c>
      <c r="CC33" s="45">
        <v>0</v>
      </c>
      <c r="CD33" s="45">
        <v>0</v>
      </c>
      <c r="CE33" s="39">
        <v>3</v>
      </c>
      <c r="CF33" s="40">
        <v>0</v>
      </c>
      <c r="CG33" s="41">
        <v>5</v>
      </c>
      <c r="CH33" s="42">
        <v>50</v>
      </c>
      <c r="CI33" s="43" t="s">
        <v>169</v>
      </c>
      <c r="CJ33" s="44">
        <v>25</v>
      </c>
      <c r="CK33" s="45">
        <v>0</v>
      </c>
      <c r="CL33" s="45">
        <v>75</v>
      </c>
      <c r="CM33" s="39">
        <v>6</v>
      </c>
      <c r="CN33" s="40">
        <v>0</v>
      </c>
      <c r="CO33" s="41">
        <v>23</v>
      </c>
      <c r="CP33" s="42">
        <v>200</v>
      </c>
      <c r="CQ33" s="43" t="s">
        <v>169</v>
      </c>
      <c r="CR33" s="44">
        <v>475</v>
      </c>
      <c r="CS33" s="45">
        <v>0</v>
      </c>
      <c r="CT33" s="45">
        <v>54.5</v>
      </c>
    </row>
    <row r="34" spans="1:98" ht="22.15" customHeight="1" thickBot="1">
      <c r="A34" s="49" t="s">
        <v>79</v>
      </c>
      <c r="B34" s="50">
        <v>30</v>
      </c>
      <c r="C34" s="51">
        <v>0</v>
      </c>
      <c r="D34" s="52">
        <v>32</v>
      </c>
      <c r="E34" s="53">
        <v>-37.5</v>
      </c>
      <c r="F34" s="54" t="s">
        <v>169</v>
      </c>
      <c r="G34" s="55">
        <v>-44.8</v>
      </c>
      <c r="H34" s="56">
        <v>0</v>
      </c>
      <c r="I34" s="50">
        <v>11</v>
      </c>
      <c r="J34" s="51">
        <v>0</v>
      </c>
      <c r="K34" s="52">
        <v>12</v>
      </c>
      <c r="L34" s="53">
        <v>-38.9</v>
      </c>
      <c r="M34" s="54" t="s">
        <v>169</v>
      </c>
      <c r="N34" s="55">
        <v>-52</v>
      </c>
      <c r="O34" s="56">
        <v>0</v>
      </c>
      <c r="P34" s="56">
        <v>36.700000000000003</v>
      </c>
      <c r="Q34" s="50">
        <v>11</v>
      </c>
      <c r="R34" s="51">
        <v>0</v>
      </c>
      <c r="S34" s="52">
        <v>12</v>
      </c>
      <c r="T34" s="53">
        <v>-15.4</v>
      </c>
      <c r="U34" s="54" t="s">
        <v>169</v>
      </c>
      <c r="V34" s="55">
        <v>-14.3</v>
      </c>
      <c r="W34" s="56">
        <v>0</v>
      </c>
      <c r="X34" s="56">
        <v>36.700000000000003</v>
      </c>
      <c r="Y34" s="50">
        <v>0</v>
      </c>
      <c r="Z34" s="51">
        <v>0</v>
      </c>
      <c r="AA34" s="52">
        <v>0</v>
      </c>
      <c r="AB34" s="53" t="s">
        <v>169</v>
      </c>
      <c r="AC34" s="54" t="s">
        <v>169</v>
      </c>
      <c r="AD34" s="55" t="s">
        <v>169</v>
      </c>
      <c r="AE34" s="56">
        <v>0</v>
      </c>
      <c r="AF34" s="56">
        <v>0</v>
      </c>
      <c r="AG34" s="49" t="s">
        <v>79</v>
      </c>
      <c r="AH34" s="50">
        <v>1</v>
      </c>
      <c r="AI34" s="51">
        <v>0</v>
      </c>
      <c r="AJ34" s="52">
        <v>1</v>
      </c>
      <c r="AK34" s="53" t="s">
        <v>169</v>
      </c>
      <c r="AL34" s="54" t="s">
        <v>169</v>
      </c>
      <c r="AM34" s="55" t="s">
        <v>169</v>
      </c>
      <c r="AN34" s="56">
        <v>0</v>
      </c>
      <c r="AO34" s="56">
        <v>3.3</v>
      </c>
      <c r="AP34" s="50">
        <v>0</v>
      </c>
      <c r="AQ34" s="51">
        <v>0</v>
      </c>
      <c r="AR34" s="52">
        <v>0</v>
      </c>
      <c r="AS34" s="53">
        <v>-100</v>
      </c>
      <c r="AT34" s="54" t="s">
        <v>169</v>
      </c>
      <c r="AU34" s="55">
        <v>-100</v>
      </c>
      <c r="AV34" s="56">
        <v>0</v>
      </c>
      <c r="AW34" s="56">
        <v>0</v>
      </c>
      <c r="AX34" s="50">
        <v>0</v>
      </c>
      <c r="AY34" s="51">
        <v>0</v>
      </c>
      <c r="AZ34" s="52">
        <v>0</v>
      </c>
      <c r="BA34" s="53">
        <v>-100</v>
      </c>
      <c r="BB34" s="54" t="s">
        <v>169</v>
      </c>
      <c r="BC34" s="55">
        <v>-100</v>
      </c>
      <c r="BD34" s="56">
        <v>0</v>
      </c>
      <c r="BE34" s="56">
        <v>0</v>
      </c>
      <c r="BF34" s="50">
        <v>6</v>
      </c>
      <c r="BG34" s="51">
        <v>0</v>
      </c>
      <c r="BH34" s="52">
        <v>6</v>
      </c>
      <c r="BI34" s="53">
        <v>-25</v>
      </c>
      <c r="BJ34" s="54" t="s">
        <v>169</v>
      </c>
      <c r="BK34" s="55">
        <v>-33.299999999999997</v>
      </c>
      <c r="BL34" s="56">
        <v>0</v>
      </c>
      <c r="BM34" s="56">
        <v>20</v>
      </c>
      <c r="BN34" s="49" t="s">
        <v>79</v>
      </c>
      <c r="BO34" s="50">
        <v>13</v>
      </c>
      <c r="BP34" s="51">
        <v>0</v>
      </c>
      <c r="BQ34" s="52">
        <v>14</v>
      </c>
      <c r="BR34" s="53">
        <v>-31.6</v>
      </c>
      <c r="BS34" s="54" t="s">
        <v>169</v>
      </c>
      <c r="BT34" s="55">
        <v>-36.4</v>
      </c>
      <c r="BU34" s="56">
        <v>0</v>
      </c>
      <c r="BV34" s="56">
        <v>43.3</v>
      </c>
      <c r="BW34" s="50">
        <v>4</v>
      </c>
      <c r="BX34" s="51">
        <v>0</v>
      </c>
      <c r="BY34" s="52">
        <v>5</v>
      </c>
      <c r="BZ34" s="53">
        <v>-20</v>
      </c>
      <c r="CA34" s="54" t="s">
        <v>169</v>
      </c>
      <c r="CB34" s="55">
        <v>-28.6</v>
      </c>
      <c r="CC34" s="56">
        <v>0</v>
      </c>
      <c r="CD34" s="56">
        <v>36.4</v>
      </c>
      <c r="CE34" s="50">
        <v>13</v>
      </c>
      <c r="CF34" s="51">
        <v>0</v>
      </c>
      <c r="CG34" s="52">
        <v>14</v>
      </c>
      <c r="CH34" s="53">
        <v>-31.6</v>
      </c>
      <c r="CI34" s="54" t="s">
        <v>169</v>
      </c>
      <c r="CJ34" s="55">
        <v>-36.4</v>
      </c>
      <c r="CK34" s="56">
        <v>0</v>
      </c>
      <c r="CL34" s="56">
        <v>43.3</v>
      </c>
      <c r="CM34" s="50">
        <v>13</v>
      </c>
      <c r="CN34" s="51">
        <v>0</v>
      </c>
      <c r="CO34" s="52">
        <v>14</v>
      </c>
      <c r="CP34" s="53">
        <v>-23.5</v>
      </c>
      <c r="CQ34" s="54" t="s">
        <v>169</v>
      </c>
      <c r="CR34" s="55">
        <v>-26.3</v>
      </c>
      <c r="CS34" s="56">
        <v>0</v>
      </c>
      <c r="CT34" s="56">
        <v>46.4</v>
      </c>
    </row>
    <row r="35" spans="1:98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</row>
  </sheetData>
  <mergeCells count="92">
    <mergeCell ref="CS5:CS6"/>
    <mergeCell ref="CT5:CT6"/>
    <mergeCell ref="CK5:CK6"/>
    <mergeCell ref="CL5:CL6"/>
    <mergeCell ref="CM5:CM6"/>
    <mergeCell ref="CN5:CN6"/>
    <mergeCell ref="CO5:CO6"/>
    <mergeCell ref="CP5:CR5"/>
    <mergeCell ref="CH5:CJ5"/>
    <mergeCell ref="BU5:BU6"/>
    <mergeCell ref="BV5:BV6"/>
    <mergeCell ref="BW5:BW6"/>
    <mergeCell ref="BX5:BX6"/>
    <mergeCell ref="BY5:BY6"/>
    <mergeCell ref="BZ5:CB5"/>
    <mergeCell ref="CC5:CC6"/>
    <mergeCell ref="CD5:CD6"/>
    <mergeCell ref="CE5:CE6"/>
    <mergeCell ref="CF5:CF6"/>
    <mergeCell ref="CG5:CG6"/>
    <mergeCell ref="BR5:BT5"/>
    <mergeCell ref="BD5:BD6"/>
    <mergeCell ref="BE5:BE6"/>
    <mergeCell ref="BF5:BF6"/>
    <mergeCell ref="BG5:BG6"/>
    <mergeCell ref="BH5:BH6"/>
    <mergeCell ref="BI5:BK5"/>
    <mergeCell ref="BL5:BL6"/>
    <mergeCell ref="BM5:BM6"/>
    <mergeCell ref="BO5:BO6"/>
    <mergeCell ref="BP5:BP6"/>
    <mergeCell ref="BQ5:BQ6"/>
    <mergeCell ref="BA5:BC5"/>
    <mergeCell ref="AN5:AN6"/>
    <mergeCell ref="AO5:AO6"/>
    <mergeCell ref="AP5:AP6"/>
    <mergeCell ref="AQ5:AQ6"/>
    <mergeCell ref="AR5:AR6"/>
    <mergeCell ref="AS5:AU5"/>
    <mergeCell ref="AV5:AV6"/>
    <mergeCell ref="AW5:AW6"/>
    <mergeCell ref="AX5:AX6"/>
    <mergeCell ref="AY5:AY6"/>
    <mergeCell ref="AZ5:AZ6"/>
    <mergeCell ref="Y5:Y6"/>
    <mergeCell ref="Z5:Z6"/>
    <mergeCell ref="AA5:AA6"/>
    <mergeCell ref="AB5:AD5"/>
    <mergeCell ref="AE5:AE6"/>
    <mergeCell ref="R5:R6"/>
    <mergeCell ref="S5:S6"/>
    <mergeCell ref="T5:V5"/>
    <mergeCell ref="W5:W6"/>
    <mergeCell ref="X5:X6"/>
    <mergeCell ref="BW4:CD4"/>
    <mergeCell ref="CE4:CL4"/>
    <mergeCell ref="CM4:CT4"/>
    <mergeCell ref="B5:B6"/>
    <mergeCell ref="C5:C6"/>
    <mergeCell ref="D5:D6"/>
    <mergeCell ref="E5:G5"/>
    <mergeCell ref="H5:H6"/>
    <mergeCell ref="I5:I6"/>
    <mergeCell ref="J5:J6"/>
    <mergeCell ref="AH4:AO4"/>
    <mergeCell ref="AP4:AW4"/>
    <mergeCell ref="AX4:BE4"/>
    <mergeCell ref="BF4:BM4"/>
    <mergeCell ref="BN4:BN6"/>
    <mergeCell ref="BO4:BV4"/>
    <mergeCell ref="AH5:AH6"/>
    <mergeCell ref="AI5:AI6"/>
    <mergeCell ref="AJ5:AJ6"/>
    <mergeCell ref="AK5:AM5"/>
    <mergeCell ref="A4:A6"/>
    <mergeCell ref="B4:H4"/>
    <mergeCell ref="I4:P4"/>
    <mergeCell ref="Q4:X4"/>
    <mergeCell ref="Y4:AF4"/>
    <mergeCell ref="AG4:AG6"/>
    <mergeCell ref="K5:K6"/>
    <mergeCell ref="L5:N5"/>
    <mergeCell ref="O5:O6"/>
    <mergeCell ref="P5:P6"/>
    <mergeCell ref="AF5:AF6"/>
    <mergeCell ref="Q5:Q6"/>
    <mergeCell ref="A1:AF1"/>
    <mergeCell ref="AG1:BM1"/>
    <mergeCell ref="BN1:CT1"/>
    <mergeCell ref="A2:AF2"/>
    <mergeCell ref="AG2:BM2"/>
    <mergeCell ref="BN2:CT2"/>
  </mergeCells>
  <conditionalFormatting sqref="B7:G34">
    <cfRule type="cellIs" dxfId="178" priority="59" operator="equal">
      <formula>0</formula>
    </cfRule>
  </conditionalFormatting>
  <conditionalFormatting sqref="E7:G34">
    <cfRule type="cellIs" dxfId="177" priority="58" operator="greaterThan">
      <formula>1</formula>
    </cfRule>
  </conditionalFormatting>
  <conditionalFormatting sqref="E7:G34">
    <cfRule type="containsText" dxfId="176" priority="57" operator="containsText" text="стаб.">
      <formula>NOT(ISERROR(SEARCH("стаб.",E7)))</formula>
    </cfRule>
  </conditionalFormatting>
  <conditionalFormatting sqref="H7:H34">
    <cfRule type="cellIs" dxfId="175" priority="56" operator="equal">
      <formula>0</formula>
    </cfRule>
  </conditionalFormatting>
  <conditionalFormatting sqref="AO7:AO34">
    <cfRule type="cellIs" dxfId="174" priority="44" operator="equal">
      <formula>0</formula>
    </cfRule>
  </conditionalFormatting>
  <conditionalFormatting sqref="O7:O34">
    <cfRule type="cellIs" dxfId="173" priority="43" operator="equal">
      <formula>0</formula>
    </cfRule>
  </conditionalFormatting>
  <conditionalFormatting sqref="I7:N34">
    <cfRule type="cellIs" dxfId="172" priority="55" operator="equal">
      <formula>0</formula>
    </cfRule>
  </conditionalFormatting>
  <conditionalFormatting sqref="L7:N34">
    <cfRule type="cellIs" dxfId="171" priority="54" operator="greaterThan">
      <formula>1</formula>
    </cfRule>
  </conditionalFormatting>
  <conditionalFormatting sqref="L7:N34">
    <cfRule type="containsText" dxfId="170" priority="53" operator="containsText" text="стаб.">
      <formula>NOT(ISERROR(SEARCH("стаб.",L7)))</formula>
    </cfRule>
  </conditionalFormatting>
  <conditionalFormatting sqref="P7:P34">
    <cfRule type="cellIs" dxfId="169" priority="52" operator="equal">
      <formula>0</formula>
    </cfRule>
  </conditionalFormatting>
  <conditionalFormatting sqref="Y7:AD34">
    <cfRule type="cellIs" dxfId="168" priority="51" operator="equal">
      <formula>0</formula>
    </cfRule>
  </conditionalFormatting>
  <conditionalFormatting sqref="AB7:AD34">
    <cfRule type="cellIs" dxfId="167" priority="50" operator="greaterThan">
      <formula>1</formula>
    </cfRule>
  </conditionalFormatting>
  <conditionalFormatting sqref="AB7:AD34">
    <cfRule type="containsText" dxfId="166" priority="49" operator="containsText" text="стаб.">
      <formula>NOT(ISERROR(SEARCH("стаб.",AB7)))</formula>
    </cfRule>
  </conditionalFormatting>
  <conditionalFormatting sqref="AF7:AF34">
    <cfRule type="cellIs" dxfId="165" priority="48" operator="equal">
      <formula>0</formula>
    </cfRule>
  </conditionalFormatting>
  <conditionalFormatting sqref="AH7:AM34">
    <cfRule type="cellIs" dxfId="164" priority="47" operator="equal">
      <formula>0</formula>
    </cfRule>
  </conditionalFormatting>
  <conditionalFormatting sqref="AK7:AM34">
    <cfRule type="cellIs" dxfId="163" priority="46" operator="greaterThan">
      <formula>1</formula>
    </cfRule>
  </conditionalFormatting>
  <conditionalFormatting sqref="AK7:AM34">
    <cfRule type="containsText" dxfId="162" priority="45" operator="containsText" text="стаб.">
      <formula>NOT(ISERROR(SEARCH("стаб.",AK7)))</formula>
    </cfRule>
  </conditionalFormatting>
  <conditionalFormatting sqref="AE7:AE34">
    <cfRule type="cellIs" dxfId="161" priority="42" operator="equal">
      <formula>0</formula>
    </cfRule>
  </conditionalFormatting>
  <conditionalFormatting sqref="AN7:AN34">
    <cfRule type="cellIs" dxfId="160" priority="41" operator="equal">
      <formula>0</formula>
    </cfRule>
  </conditionalFormatting>
  <conditionalFormatting sqref="W7:W34">
    <cfRule type="cellIs" dxfId="159" priority="36" operator="equal">
      <formula>0</formula>
    </cfRule>
  </conditionalFormatting>
  <conditionalFormatting sqref="AV7:AV34">
    <cfRule type="cellIs" dxfId="158" priority="31" operator="equal">
      <formula>0</formula>
    </cfRule>
  </conditionalFormatting>
  <conditionalFormatting sqref="BD7:BD34">
    <cfRule type="cellIs" dxfId="157" priority="26" operator="equal">
      <formula>0</formula>
    </cfRule>
  </conditionalFormatting>
  <conditionalFormatting sqref="Q7:V34">
    <cfRule type="cellIs" dxfId="156" priority="40" operator="equal">
      <formula>0</formula>
    </cfRule>
  </conditionalFormatting>
  <conditionalFormatting sqref="T7:V34">
    <cfRule type="cellIs" dxfId="155" priority="39" operator="greaterThan">
      <formula>1</formula>
    </cfRule>
  </conditionalFormatting>
  <conditionalFormatting sqref="T7:V34">
    <cfRule type="containsText" dxfId="154" priority="38" operator="containsText" text="стаб.">
      <formula>NOT(ISERROR(SEARCH("стаб.",T7)))</formula>
    </cfRule>
  </conditionalFormatting>
  <conditionalFormatting sqref="X7:X34">
    <cfRule type="cellIs" dxfId="153" priority="37" operator="equal">
      <formula>0</formula>
    </cfRule>
  </conditionalFormatting>
  <conditionalFormatting sqref="BL7:BL34">
    <cfRule type="cellIs" dxfId="152" priority="21" operator="equal">
      <formula>0</formula>
    </cfRule>
  </conditionalFormatting>
  <conditionalFormatting sqref="AP7:AU34">
    <cfRule type="cellIs" dxfId="151" priority="35" operator="equal">
      <formula>0</formula>
    </cfRule>
  </conditionalFormatting>
  <conditionalFormatting sqref="AS7:AU34">
    <cfRule type="cellIs" dxfId="150" priority="34" operator="greaterThan">
      <formula>1</formula>
    </cfRule>
  </conditionalFormatting>
  <conditionalFormatting sqref="AS7:AU34">
    <cfRule type="containsText" dxfId="149" priority="33" operator="containsText" text="стаб.">
      <formula>NOT(ISERROR(SEARCH("стаб.",AS7)))</formula>
    </cfRule>
  </conditionalFormatting>
  <conditionalFormatting sqref="AW7:AW34">
    <cfRule type="cellIs" dxfId="148" priority="32" operator="equal">
      <formula>0</formula>
    </cfRule>
  </conditionalFormatting>
  <conditionalFormatting sqref="BU7:BU34">
    <cfRule type="cellIs" dxfId="147" priority="16" operator="equal">
      <formula>0</formula>
    </cfRule>
  </conditionalFormatting>
  <conditionalFormatting sqref="AX7:BC34">
    <cfRule type="cellIs" dxfId="146" priority="30" operator="equal">
      <formula>0</formula>
    </cfRule>
  </conditionalFormatting>
  <conditionalFormatting sqref="BA7:BC34">
    <cfRule type="cellIs" dxfId="145" priority="29" operator="greaterThan">
      <formula>1</formula>
    </cfRule>
  </conditionalFormatting>
  <conditionalFormatting sqref="BA7:BC34">
    <cfRule type="containsText" dxfId="144" priority="28" operator="containsText" text="стаб.">
      <formula>NOT(ISERROR(SEARCH("стаб.",BA7)))</formula>
    </cfRule>
  </conditionalFormatting>
  <conditionalFormatting sqref="BE7:BE34">
    <cfRule type="cellIs" dxfId="143" priority="27" operator="equal">
      <formula>0</formula>
    </cfRule>
  </conditionalFormatting>
  <conditionalFormatting sqref="CC7:CC34">
    <cfRule type="cellIs" dxfId="142" priority="11" operator="equal">
      <formula>0</formula>
    </cfRule>
  </conditionalFormatting>
  <conditionalFormatting sqref="BF7:BK34">
    <cfRule type="cellIs" dxfId="141" priority="25" operator="equal">
      <formula>0</formula>
    </cfRule>
  </conditionalFormatting>
  <conditionalFormatting sqref="BI7:BK34">
    <cfRule type="cellIs" dxfId="140" priority="24" operator="greaterThan">
      <formula>1</formula>
    </cfRule>
  </conditionalFormatting>
  <conditionalFormatting sqref="BI7:BK34">
    <cfRule type="containsText" dxfId="139" priority="23" operator="containsText" text="стаб.">
      <formula>NOT(ISERROR(SEARCH("стаб.",BI7)))</formula>
    </cfRule>
  </conditionalFormatting>
  <conditionalFormatting sqref="BM7:BM34">
    <cfRule type="cellIs" dxfId="138" priority="22" operator="equal">
      <formula>0</formula>
    </cfRule>
  </conditionalFormatting>
  <conditionalFormatting sqref="BV7:BV34">
    <cfRule type="cellIs" dxfId="137" priority="17" operator="equal">
      <formula>0</formula>
    </cfRule>
  </conditionalFormatting>
  <conditionalFormatting sqref="BO7:BT34">
    <cfRule type="cellIs" dxfId="136" priority="20" operator="equal">
      <formula>0</formula>
    </cfRule>
  </conditionalFormatting>
  <conditionalFormatting sqref="BR7:BT34">
    <cfRule type="cellIs" dxfId="135" priority="19" operator="greaterThan">
      <formula>1</formula>
    </cfRule>
  </conditionalFormatting>
  <conditionalFormatting sqref="BR7:BT34">
    <cfRule type="containsText" dxfId="134" priority="18" operator="containsText" text="стаб.">
      <formula>NOT(ISERROR(SEARCH("стаб.",BR7)))</formula>
    </cfRule>
  </conditionalFormatting>
  <conditionalFormatting sqref="CD7:CD34">
    <cfRule type="cellIs" dxfId="133" priority="12" operator="equal">
      <formula>0</formula>
    </cfRule>
  </conditionalFormatting>
  <conditionalFormatting sqref="BW7:CB34">
    <cfRule type="cellIs" dxfId="132" priority="15" operator="equal">
      <formula>0</formula>
    </cfRule>
  </conditionalFormatting>
  <conditionalFormatting sqref="BZ7:CB34">
    <cfRule type="cellIs" dxfId="131" priority="14" operator="greaterThan">
      <formula>1</formula>
    </cfRule>
  </conditionalFormatting>
  <conditionalFormatting sqref="BZ7:CB34">
    <cfRule type="containsText" dxfId="130" priority="13" operator="containsText" text="стаб.">
      <formula>NOT(ISERROR(SEARCH("стаб.",BZ7)))</formula>
    </cfRule>
  </conditionalFormatting>
  <conditionalFormatting sqref="CK7:CK34">
    <cfRule type="cellIs" dxfId="129" priority="6" operator="equal">
      <formula>0</formula>
    </cfRule>
  </conditionalFormatting>
  <conditionalFormatting sqref="CL7:CL34">
    <cfRule type="cellIs" dxfId="128" priority="7" operator="equal">
      <formula>0</formula>
    </cfRule>
  </conditionalFormatting>
  <conditionalFormatting sqref="CE7:CJ34">
    <cfRule type="cellIs" dxfId="127" priority="10" operator="equal">
      <formula>0</formula>
    </cfRule>
  </conditionalFormatting>
  <conditionalFormatting sqref="CH7:CJ34">
    <cfRule type="cellIs" dxfId="126" priority="9" operator="greaterThan">
      <formula>1</formula>
    </cfRule>
  </conditionalFormatting>
  <conditionalFormatting sqref="CH7:CJ34">
    <cfRule type="containsText" dxfId="125" priority="8" operator="containsText" text="стаб.">
      <formula>NOT(ISERROR(SEARCH("стаб.",CH7)))</formula>
    </cfRule>
  </conditionalFormatting>
  <conditionalFormatting sqref="CS7:CS34">
    <cfRule type="cellIs" dxfId="124" priority="1" operator="equal">
      <formula>0</formula>
    </cfRule>
  </conditionalFormatting>
  <conditionalFormatting sqref="CT7:CT34">
    <cfRule type="cellIs" dxfId="123" priority="2" operator="equal">
      <formula>0</formula>
    </cfRule>
  </conditionalFormatting>
  <conditionalFormatting sqref="CM7:CR34">
    <cfRule type="cellIs" dxfId="122" priority="5" operator="equal">
      <formula>0</formula>
    </cfRule>
  </conditionalFormatting>
  <conditionalFormatting sqref="CP7:CR34">
    <cfRule type="cellIs" dxfId="121" priority="4" operator="greaterThan">
      <formula>1</formula>
    </cfRule>
  </conditionalFormatting>
  <conditionalFormatting sqref="CP7:CR34">
    <cfRule type="containsText" dxfId="120" priority="3" operator="containsText" text="стаб.">
      <formula>NOT(ISERROR(SEARCH("стаб.",CP7)))</formula>
    </cfRule>
  </conditionalFormatting>
  <pageMargins left="0.39370078740157483" right="0.39370078740157483" top="0.94488188976377963" bottom="0.39370078740157483" header="0.31496062992125984" footer="0.31496062992125984"/>
  <pageSetup paperSize="9" scale="55" orientation="landscape" r:id="rId1"/>
  <colBreaks count="3" manualBreakCount="3">
    <brk id="32" max="33" man="1"/>
    <brk id="65" max="33" man="1"/>
    <brk id="98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35"/>
  <sheetViews>
    <sheetView view="pageBreakPreview" zoomScale="50" zoomScaleNormal="80" zoomScaleSheetLayoutView="50" workbookViewId="0">
      <selection activeCell="H9" sqref="H9"/>
    </sheetView>
  </sheetViews>
  <sheetFormatPr defaultColWidth="8.85546875" defaultRowHeight="15"/>
  <cols>
    <col min="1" max="1" width="22.7109375" style="3" customWidth="1"/>
    <col min="2" max="15" width="7.85546875" style="62" customWidth="1"/>
    <col min="16" max="16" width="5.7109375" style="62" bestFit="1" customWidth="1"/>
    <col min="17" max="18" width="6.140625" style="62" bestFit="1" customWidth="1"/>
    <col min="19" max="19" width="7.42578125" style="62" bestFit="1" customWidth="1"/>
    <col min="20" max="20" width="7.28515625" style="62" bestFit="1" customWidth="1"/>
    <col min="21" max="21" width="7.42578125" style="62" bestFit="1" customWidth="1"/>
    <col min="22" max="22" width="12.140625" style="62" bestFit="1" customWidth="1"/>
    <col min="23" max="23" width="5.7109375" style="62" bestFit="1" customWidth="1"/>
    <col min="24" max="25" width="6.140625" style="62" bestFit="1" customWidth="1"/>
    <col min="26" max="28" width="8.140625" style="62" bestFit="1" customWidth="1"/>
    <col min="29" max="29" width="12.140625" style="62" bestFit="1" customWidth="1"/>
    <col min="30" max="30" width="22.7109375" style="3" customWidth="1"/>
    <col min="31" max="31" width="5.7109375" style="62" bestFit="1" customWidth="1"/>
    <col min="32" max="33" width="6.140625" style="62" bestFit="1" customWidth="1"/>
    <col min="34" max="35" width="8.140625" style="62" bestFit="1" customWidth="1"/>
    <col min="36" max="36" width="8.140625" style="62" customWidth="1"/>
    <col min="37" max="37" width="8.28515625" style="62" customWidth="1"/>
    <col min="38" max="38" width="5.7109375" style="62" bestFit="1" customWidth="1"/>
    <col min="39" max="40" width="6.140625" style="62" bestFit="1" customWidth="1"/>
    <col min="41" max="41" width="8.140625" style="62" bestFit="1" customWidth="1"/>
    <col min="42" max="42" width="7.28515625" style="62" bestFit="1" customWidth="1"/>
    <col min="43" max="43" width="8.140625" style="62" bestFit="1" customWidth="1"/>
    <col min="44" max="44" width="8.28515625" style="62" customWidth="1"/>
    <col min="45" max="45" width="5.7109375" style="62" bestFit="1" customWidth="1"/>
    <col min="46" max="47" width="6.140625" style="62" bestFit="1" customWidth="1"/>
    <col min="48" max="49" width="8.140625" style="62" bestFit="1" customWidth="1"/>
    <col min="50" max="50" width="9.42578125" style="62" customWidth="1"/>
    <col min="51" max="51" width="12.140625" style="62" bestFit="1" customWidth="1"/>
    <col min="52" max="53" width="9.28515625" style="3" bestFit="1" customWidth="1"/>
    <col min="54" max="54" width="11.42578125" style="3" customWidth="1"/>
    <col min="55" max="55" width="11.85546875" style="3" bestFit="1" customWidth="1"/>
    <col min="56" max="56" width="14.5703125" style="3" bestFit="1" customWidth="1"/>
    <col min="57" max="57" width="22.7109375" style="3" customWidth="1"/>
    <col min="58" max="58" width="5.7109375" style="62" bestFit="1" customWidth="1"/>
    <col min="59" max="59" width="6.140625" style="62" bestFit="1" customWidth="1"/>
    <col min="60" max="61" width="7.42578125" style="62" bestFit="1" customWidth="1"/>
    <col min="62" max="62" width="8.140625" style="62" bestFit="1" customWidth="1"/>
    <col min="63" max="63" width="7.42578125" style="62" bestFit="1" customWidth="1"/>
    <col min="64" max="64" width="19.85546875" style="62" bestFit="1" customWidth="1"/>
    <col min="65" max="65" width="5.7109375" style="62" bestFit="1" customWidth="1"/>
    <col min="66" max="66" width="6.140625" style="62" bestFit="1" customWidth="1"/>
    <col min="67" max="67" width="7.42578125" style="62" bestFit="1" customWidth="1"/>
    <col min="68" max="70" width="8.140625" style="62" bestFit="1" customWidth="1"/>
    <col min="71" max="71" width="14.5703125" style="62" customWidth="1"/>
    <col min="72" max="72" width="5.7109375" style="62" bestFit="1" customWidth="1"/>
    <col min="73" max="74" width="6.140625" style="62" bestFit="1" customWidth="1"/>
    <col min="75" max="75" width="7.42578125" style="62" bestFit="1" customWidth="1"/>
    <col min="76" max="76" width="8.140625" style="62" bestFit="1" customWidth="1"/>
    <col min="77" max="77" width="7.42578125" style="62" bestFit="1" customWidth="1"/>
    <col min="78" max="78" width="12.140625" style="62" bestFit="1" customWidth="1"/>
    <col min="79" max="79" width="5.7109375" style="62" bestFit="1" customWidth="1"/>
    <col min="80" max="81" width="6.140625" style="62" bestFit="1" customWidth="1"/>
    <col min="82" max="84" width="8.5703125" style="62" customWidth="1"/>
    <col min="85" max="85" width="10.28515625" style="62" customWidth="1"/>
    <col min="86" max="86" width="22.7109375" style="3" customWidth="1"/>
    <col min="87" max="89" width="8.7109375" style="62" customWidth="1"/>
    <col min="90" max="114" width="7.85546875" style="62" customWidth="1"/>
    <col min="115" max="16384" width="8.85546875" style="3"/>
  </cols>
  <sheetData>
    <row r="1" spans="1:114" s="1" customFormat="1" ht="26.25">
      <c r="A1" s="281" t="s">
        <v>138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 t="s">
        <v>138</v>
      </c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 t="s">
        <v>138</v>
      </c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1"/>
      <c r="BS1" s="281"/>
      <c r="BT1" s="281"/>
      <c r="BU1" s="281"/>
      <c r="BV1" s="281"/>
      <c r="BW1" s="281"/>
      <c r="BX1" s="281"/>
      <c r="BY1" s="281"/>
      <c r="BZ1" s="281"/>
      <c r="CA1" s="281"/>
      <c r="CB1" s="281"/>
      <c r="CC1" s="281"/>
      <c r="CD1" s="281"/>
      <c r="CE1" s="281"/>
      <c r="CF1" s="281"/>
      <c r="CG1" s="281"/>
      <c r="CH1" s="281" t="s">
        <v>138</v>
      </c>
      <c r="CI1" s="281"/>
      <c r="CJ1" s="281"/>
      <c r="CK1" s="281"/>
      <c r="CL1" s="281"/>
      <c r="CM1" s="281"/>
      <c r="CN1" s="281"/>
      <c r="CO1" s="281"/>
      <c r="CP1" s="281"/>
      <c r="CQ1" s="281"/>
      <c r="CR1" s="281"/>
      <c r="CS1" s="281"/>
      <c r="CT1" s="281"/>
      <c r="CU1" s="281"/>
      <c r="CV1" s="281"/>
      <c r="CW1" s="281"/>
      <c r="CX1" s="281"/>
      <c r="CY1" s="281"/>
      <c r="CZ1" s="281"/>
      <c r="DA1" s="281"/>
      <c r="DB1" s="281"/>
      <c r="DC1" s="281"/>
      <c r="DD1" s="281"/>
      <c r="DE1" s="281"/>
      <c r="DF1" s="281"/>
      <c r="DG1" s="281"/>
      <c r="DH1" s="281"/>
      <c r="DI1" s="281"/>
      <c r="DJ1" s="281"/>
    </row>
    <row r="2" spans="1:114" s="2" customFormat="1" ht="26.25">
      <c r="A2" s="282" t="s">
        <v>168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 t="s">
        <v>168</v>
      </c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 t="s">
        <v>168</v>
      </c>
      <c r="BF2" s="282"/>
      <c r="BG2" s="282"/>
      <c r="BH2" s="282"/>
      <c r="BI2" s="282"/>
      <c r="BJ2" s="282"/>
      <c r="BK2" s="282"/>
      <c r="BL2" s="282"/>
      <c r="BM2" s="282"/>
      <c r="BN2" s="282"/>
      <c r="BO2" s="282"/>
      <c r="BP2" s="282"/>
      <c r="BQ2" s="282"/>
      <c r="BR2" s="282"/>
      <c r="BS2" s="282"/>
      <c r="BT2" s="282"/>
      <c r="BU2" s="282"/>
      <c r="BV2" s="282"/>
      <c r="BW2" s="282"/>
      <c r="BX2" s="282"/>
      <c r="BY2" s="282"/>
      <c r="BZ2" s="282"/>
      <c r="CA2" s="282"/>
      <c r="CB2" s="282"/>
      <c r="CC2" s="282"/>
      <c r="CD2" s="282"/>
      <c r="CE2" s="282"/>
      <c r="CF2" s="282"/>
      <c r="CG2" s="282"/>
      <c r="CH2" s="282" t="s">
        <v>168</v>
      </c>
      <c r="CI2" s="282"/>
      <c r="CJ2" s="282"/>
      <c r="CK2" s="282"/>
      <c r="CL2" s="282"/>
      <c r="CM2" s="282"/>
      <c r="CN2" s="282"/>
      <c r="CO2" s="282"/>
      <c r="CP2" s="282"/>
      <c r="CQ2" s="282"/>
      <c r="CR2" s="282"/>
      <c r="CS2" s="282"/>
      <c r="CT2" s="282"/>
      <c r="CU2" s="282"/>
      <c r="CV2" s="282"/>
      <c r="CW2" s="282"/>
      <c r="CX2" s="282"/>
      <c r="CY2" s="282"/>
      <c r="CZ2" s="282"/>
      <c r="DA2" s="282"/>
      <c r="DB2" s="282"/>
      <c r="DC2" s="282"/>
      <c r="DD2" s="282"/>
      <c r="DE2" s="282"/>
      <c r="DF2" s="282"/>
      <c r="DG2" s="282"/>
      <c r="DH2" s="282"/>
      <c r="DI2" s="282"/>
      <c r="DJ2" s="282"/>
    </row>
    <row r="3" spans="1:114" ht="28.1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</row>
    <row r="4" spans="1:114" s="4" customFormat="1" ht="39.6" customHeight="1" thickBot="1">
      <c r="A4" s="283"/>
      <c r="B4" s="286" t="s">
        <v>139</v>
      </c>
      <c r="C4" s="287"/>
      <c r="D4" s="287"/>
      <c r="E4" s="287"/>
      <c r="F4" s="287"/>
      <c r="G4" s="287"/>
      <c r="H4" s="288"/>
      <c r="I4" s="286" t="s">
        <v>140</v>
      </c>
      <c r="J4" s="287"/>
      <c r="K4" s="287"/>
      <c r="L4" s="287"/>
      <c r="M4" s="287"/>
      <c r="N4" s="287"/>
      <c r="O4" s="288"/>
      <c r="P4" s="286" t="s">
        <v>141</v>
      </c>
      <c r="Q4" s="287"/>
      <c r="R4" s="287"/>
      <c r="S4" s="287"/>
      <c r="T4" s="287"/>
      <c r="U4" s="287"/>
      <c r="V4" s="288"/>
      <c r="W4" s="286" t="s">
        <v>142</v>
      </c>
      <c r="X4" s="287"/>
      <c r="Y4" s="287"/>
      <c r="Z4" s="287"/>
      <c r="AA4" s="287"/>
      <c r="AB4" s="287"/>
      <c r="AC4" s="288"/>
      <c r="AD4" s="283"/>
      <c r="AE4" s="286" t="s">
        <v>143</v>
      </c>
      <c r="AF4" s="287"/>
      <c r="AG4" s="287"/>
      <c r="AH4" s="287"/>
      <c r="AI4" s="287"/>
      <c r="AJ4" s="287"/>
      <c r="AK4" s="288"/>
      <c r="AL4" s="286" t="s">
        <v>144</v>
      </c>
      <c r="AM4" s="287"/>
      <c r="AN4" s="287"/>
      <c r="AO4" s="287"/>
      <c r="AP4" s="287"/>
      <c r="AQ4" s="287"/>
      <c r="AR4" s="288"/>
      <c r="AS4" s="286" t="s">
        <v>145</v>
      </c>
      <c r="AT4" s="287"/>
      <c r="AU4" s="287"/>
      <c r="AV4" s="287"/>
      <c r="AW4" s="287"/>
      <c r="AX4" s="287"/>
      <c r="AY4" s="288"/>
      <c r="AZ4" s="383" t="s">
        <v>146</v>
      </c>
      <c r="BA4" s="384"/>
      <c r="BB4" s="384"/>
      <c r="BC4" s="384"/>
      <c r="BD4" s="385"/>
      <c r="BE4" s="283"/>
      <c r="BF4" s="286" t="s">
        <v>147</v>
      </c>
      <c r="BG4" s="287"/>
      <c r="BH4" s="287"/>
      <c r="BI4" s="287"/>
      <c r="BJ4" s="287"/>
      <c r="BK4" s="287"/>
      <c r="BL4" s="288"/>
      <c r="BM4" s="286" t="s">
        <v>148</v>
      </c>
      <c r="BN4" s="287"/>
      <c r="BO4" s="287"/>
      <c r="BP4" s="287"/>
      <c r="BQ4" s="287"/>
      <c r="BR4" s="287"/>
      <c r="BS4" s="288"/>
      <c r="BT4" s="286" t="s">
        <v>149</v>
      </c>
      <c r="BU4" s="287"/>
      <c r="BV4" s="287"/>
      <c r="BW4" s="287"/>
      <c r="BX4" s="287"/>
      <c r="BY4" s="287"/>
      <c r="BZ4" s="288"/>
      <c r="CA4" s="286" t="s">
        <v>150</v>
      </c>
      <c r="CB4" s="287"/>
      <c r="CC4" s="287"/>
      <c r="CD4" s="287"/>
      <c r="CE4" s="287"/>
      <c r="CF4" s="287"/>
      <c r="CG4" s="288"/>
      <c r="CH4" s="283"/>
      <c r="CI4" s="326" t="s">
        <v>151</v>
      </c>
      <c r="CJ4" s="327"/>
      <c r="CK4" s="327"/>
      <c r="CL4" s="327"/>
      <c r="CM4" s="327"/>
      <c r="CN4" s="327"/>
      <c r="CO4" s="328"/>
      <c r="CP4" s="286" t="s">
        <v>148</v>
      </c>
      <c r="CQ4" s="287"/>
      <c r="CR4" s="287"/>
      <c r="CS4" s="287"/>
      <c r="CT4" s="287"/>
      <c r="CU4" s="287"/>
      <c r="CV4" s="288"/>
      <c r="CW4" s="286" t="s">
        <v>152</v>
      </c>
      <c r="CX4" s="287"/>
      <c r="CY4" s="287"/>
      <c r="CZ4" s="287"/>
      <c r="DA4" s="287"/>
      <c r="DB4" s="287"/>
      <c r="DC4" s="288"/>
      <c r="DD4" s="286" t="s">
        <v>153</v>
      </c>
      <c r="DE4" s="287"/>
      <c r="DF4" s="287"/>
      <c r="DG4" s="287"/>
      <c r="DH4" s="287"/>
      <c r="DI4" s="287"/>
      <c r="DJ4" s="288"/>
    </row>
    <row r="5" spans="1:114" ht="32.450000000000003" customHeight="1">
      <c r="A5" s="284"/>
      <c r="B5" s="300" t="s">
        <v>8</v>
      </c>
      <c r="C5" s="294" t="s">
        <v>9</v>
      </c>
      <c r="D5" s="302" t="s">
        <v>10</v>
      </c>
      <c r="E5" s="304" t="s">
        <v>11</v>
      </c>
      <c r="F5" s="305"/>
      <c r="G5" s="306"/>
      <c r="H5" s="307" t="s">
        <v>12</v>
      </c>
      <c r="I5" s="300" t="s">
        <v>8</v>
      </c>
      <c r="J5" s="294" t="s">
        <v>9</v>
      </c>
      <c r="K5" s="302" t="s">
        <v>10</v>
      </c>
      <c r="L5" s="304" t="s">
        <v>11</v>
      </c>
      <c r="M5" s="305"/>
      <c r="N5" s="306"/>
      <c r="O5" s="307" t="s">
        <v>12</v>
      </c>
      <c r="P5" s="300" t="s">
        <v>8</v>
      </c>
      <c r="Q5" s="294" t="s">
        <v>9</v>
      </c>
      <c r="R5" s="302" t="s">
        <v>10</v>
      </c>
      <c r="S5" s="304" t="s">
        <v>11</v>
      </c>
      <c r="T5" s="305"/>
      <c r="U5" s="306"/>
      <c r="V5" s="307" t="s">
        <v>12</v>
      </c>
      <c r="W5" s="300" t="s">
        <v>8</v>
      </c>
      <c r="X5" s="294" t="s">
        <v>9</v>
      </c>
      <c r="Y5" s="302" t="s">
        <v>10</v>
      </c>
      <c r="Z5" s="304" t="s">
        <v>11</v>
      </c>
      <c r="AA5" s="305"/>
      <c r="AB5" s="306"/>
      <c r="AC5" s="307" t="s">
        <v>12</v>
      </c>
      <c r="AD5" s="284"/>
      <c r="AE5" s="300" t="s">
        <v>8</v>
      </c>
      <c r="AF5" s="294" t="s">
        <v>9</v>
      </c>
      <c r="AG5" s="302" t="s">
        <v>10</v>
      </c>
      <c r="AH5" s="304" t="s">
        <v>11</v>
      </c>
      <c r="AI5" s="305"/>
      <c r="AJ5" s="306"/>
      <c r="AK5" s="307" t="s">
        <v>12</v>
      </c>
      <c r="AL5" s="300" t="s">
        <v>8</v>
      </c>
      <c r="AM5" s="294" t="s">
        <v>9</v>
      </c>
      <c r="AN5" s="302" t="s">
        <v>10</v>
      </c>
      <c r="AO5" s="304" t="s">
        <v>11</v>
      </c>
      <c r="AP5" s="305"/>
      <c r="AQ5" s="306"/>
      <c r="AR5" s="307" t="s">
        <v>12</v>
      </c>
      <c r="AS5" s="300" t="s">
        <v>8</v>
      </c>
      <c r="AT5" s="294" t="s">
        <v>9</v>
      </c>
      <c r="AU5" s="302" t="s">
        <v>10</v>
      </c>
      <c r="AV5" s="304" t="s">
        <v>11</v>
      </c>
      <c r="AW5" s="305"/>
      <c r="AX5" s="306"/>
      <c r="AY5" s="307" t="s">
        <v>12</v>
      </c>
      <c r="AZ5" s="386" t="s">
        <v>154</v>
      </c>
      <c r="BA5" s="386" t="s">
        <v>155</v>
      </c>
      <c r="BB5" s="386" t="s">
        <v>156</v>
      </c>
      <c r="BC5" s="386" t="s">
        <v>157</v>
      </c>
      <c r="BD5" s="386" t="s">
        <v>158</v>
      </c>
      <c r="BE5" s="284"/>
      <c r="BF5" s="300" t="s">
        <v>8</v>
      </c>
      <c r="BG5" s="294" t="s">
        <v>9</v>
      </c>
      <c r="BH5" s="302" t="s">
        <v>10</v>
      </c>
      <c r="BI5" s="304" t="s">
        <v>11</v>
      </c>
      <c r="BJ5" s="305"/>
      <c r="BK5" s="306"/>
      <c r="BL5" s="307" t="s">
        <v>12</v>
      </c>
      <c r="BM5" s="300" t="s">
        <v>8</v>
      </c>
      <c r="BN5" s="294" t="s">
        <v>9</v>
      </c>
      <c r="BO5" s="302" t="s">
        <v>10</v>
      </c>
      <c r="BP5" s="304" t="s">
        <v>11</v>
      </c>
      <c r="BQ5" s="305"/>
      <c r="BR5" s="306"/>
      <c r="BS5" s="307" t="s">
        <v>12</v>
      </c>
      <c r="BT5" s="300" t="s">
        <v>8</v>
      </c>
      <c r="BU5" s="294" t="s">
        <v>9</v>
      </c>
      <c r="BV5" s="302" t="s">
        <v>10</v>
      </c>
      <c r="BW5" s="304" t="s">
        <v>11</v>
      </c>
      <c r="BX5" s="305"/>
      <c r="BY5" s="306"/>
      <c r="BZ5" s="307" t="s">
        <v>12</v>
      </c>
      <c r="CA5" s="300" t="s">
        <v>8</v>
      </c>
      <c r="CB5" s="294" t="s">
        <v>9</v>
      </c>
      <c r="CC5" s="302" t="s">
        <v>10</v>
      </c>
      <c r="CD5" s="304" t="s">
        <v>11</v>
      </c>
      <c r="CE5" s="305"/>
      <c r="CF5" s="306"/>
      <c r="CG5" s="307" t="s">
        <v>12</v>
      </c>
      <c r="CH5" s="284"/>
      <c r="CI5" s="300" t="s">
        <v>8</v>
      </c>
      <c r="CJ5" s="294" t="s">
        <v>9</v>
      </c>
      <c r="CK5" s="302" t="s">
        <v>10</v>
      </c>
      <c r="CL5" s="304" t="s">
        <v>11</v>
      </c>
      <c r="CM5" s="305"/>
      <c r="CN5" s="306"/>
      <c r="CO5" s="307" t="s">
        <v>12</v>
      </c>
      <c r="CP5" s="300" t="s">
        <v>8</v>
      </c>
      <c r="CQ5" s="294" t="s">
        <v>9</v>
      </c>
      <c r="CR5" s="302" t="s">
        <v>10</v>
      </c>
      <c r="CS5" s="304" t="s">
        <v>11</v>
      </c>
      <c r="CT5" s="305"/>
      <c r="CU5" s="306"/>
      <c r="CV5" s="307" t="s">
        <v>12</v>
      </c>
      <c r="CW5" s="300" t="s">
        <v>8</v>
      </c>
      <c r="CX5" s="294" t="s">
        <v>9</v>
      </c>
      <c r="CY5" s="302" t="s">
        <v>10</v>
      </c>
      <c r="CZ5" s="304" t="s">
        <v>11</v>
      </c>
      <c r="DA5" s="305"/>
      <c r="DB5" s="306"/>
      <c r="DC5" s="307" t="s">
        <v>12</v>
      </c>
      <c r="DD5" s="300" t="s">
        <v>8</v>
      </c>
      <c r="DE5" s="294" t="s">
        <v>9</v>
      </c>
      <c r="DF5" s="302" t="s">
        <v>10</v>
      </c>
      <c r="DG5" s="304" t="s">
        <v>11</v>
      </c>
      <c r="DH5" s="305"/>
      <c r="DI5" s="306"/>
      <c r="DJ5" s="307" t="s">
        <v>12</v>
      </c>
    </row>
    <row r="6" spans="1:114" ht="17.45" customHeight="1" thickBot="1">
      <c r="A6" s="285"/>
      <c r="B6" s="301"/>
      <c r="C6" s="295"/>
      <c r="D6" s="303"/>
      <c r="E6" s="5" t="s">
        <v>8</v>
      </c>
      <c r="F6" s="6" t="s">
        <v>9</v>
      </c>
      <c r="G6" s="7" t="s">
        <v>10</v>
      </c>
      <c r="H6" s="308"/>
      <c r="I6" s="301"/>
      <c r="J6" s="295"/>
      <c r="K6" s="303"/>
      <c r="L6" s="5" t="s">
        <v>8</v>
      </c>
      <c r="M6" s="6" t="s">
        <v>9</v>
      </c>
      <c r="N6" s="7" t="s">
        <v>10</v>
      </c>
      <c r="O6" s="308"/>
      <c r="P6" s="301"/>
      <c r="Q6" s="295"/>
      <c r="R6" s="303"/>
      <c r="S6" s="5" t="s">
        <v>8</v>
      </c>
      <c r="T6" s="6" t="s">
        <v>9</v>
      </c>
      <c r="U6" s="7" t="s">
        <v>10</v>
      </c>
      <c r="V6" s="308"/>
      <c r="W6" s="301"/>
      <c r="X6" s="295"/>
      <c r="Y6" s="303"/>
      <c r="Z6" s="5" t="s">
        <v>8</v>
      </c>
      <c r="AA6" s="6" t="s">
        <v>9</v>
      </c>
      <c r="AB6" s="7" t="s">
        <v>10</v>
      </c>
      <c r="AC6" s="308"/>
      <c r="AD6" s="285"/>
      <c r="AE6" s="301"/>
      <c r="AF6" s="295"/>
      <c r="AG6" s="303"/>
      <c r="AH6" s="5" t="s">
        <v>8</v>
      </c>
      <c r="AI6" s="6" t="s">
        <v>9</v>
      </c>
      <c r="AJ6" s="7" t="s">
        <v>10</v>
      </c>
      <c r="AK6" s="308"/>
      <c r="AL6" s="301"/>
      <c r="AM6" s="295"/>
      <c r="AN6" s="303"/>
      <c r="AO6" s="5" t="s">
        <v>8</v>
      </c>
      <c r="AP6" s="6" t="s">
        <v>9</v>
      </c>
      <c r="AQ6" s="7" t="s">
        <v>10</v>
      </c>
      <c r="AR6" s="308"/>
      <c r="AS6" s="301"/>
      <c r="AT6" s="295"/>
      <c r="AU6" s="303"/>
      <c r="AV6" s="5" t="s">
        <v>8</v>
      </c>
      <c r="AW6" s="6" t="s">
        <v>9</v>
      </c>
      <c r="AX6" s="7" t="s">
        <v>10</v>
      </c>
      <c r="AY6" s="308"/>
      <c r="AZ6" s="386"/>
      <c r="BA6" s="386"/>
      <c r="BB6" s="386"/>
      <c r="BC6" s="386"/>
      <c r="BD6" s="386"/>
      <c r="BE6" s="285"/>
      <c r="BF6" s="301"/>
      <c r="BG6" s="295"/>
      <c r="BH6" s="303"/>
      <c r="BI6" s="5" t="s">
        <v>8</v>
      </c>
      <c r="BJ6" s="6" t="s">
        <v>9</v>
      </c>
      <c r="BK6" s="7" t="s">
        <v>10</v>
      </c>
      <c r="BL6" s="308"/>
      <c r="BM6" s="301"/>
      <c r="BN6" s="295"/>
      <c r="BO6" s="303"/>
      <c r="BP6" s="5" t="s">
        <v>8</v>
      </c>
      <c r="BQ6" s="6" t="s">
        <v>9</v>
      </c>
      <c r="BR6" s="7" t="s">
        <v>10</v>
      </c>
      <c r="BS6" s="308"/>
      <c r="BT6" s="301"/>
      <c r="BU6" s="295"/>
      <c r="BV6" s="303"/>
      <c r="BW6" s="5" t="s">
        <v>8</v>
      </c>
      <c r="BX6" s="6" t="s">
        <v>9</v>
      </c>
      <c r="BY6" s="7" t="s">
        <v>10</v>
      </c>
      <c r="BZ6" s="308"/>
      <c r="CA6" s="301"/>
      <c r="CB6" s="295"/>
      <c r="CC6" s="303"/>
      <c r="CD6" s="5" t="s">
        <v>8</v>
      </c>
      <c r="CE6" s="6" t="s">
        <v>9</v>
      </c>
      <c r="CF6" s="7" t="s">
        <v>10</v>
      </c>
      <c r="CG6" s="308"/>
      <c r="CH6" s="285"/>
      <c r="CI6" s="301"/>
      <c r="CJ6" s="295"/>
      <c r="CK6" s="303"/>
      <c r="CL6" s="5" t="s">
        <v>8</v>
      </c>
      <c r="CM6" s="6" t="s">
        <v>9</v>
      </c>
      <c r="CN6" s="7" t="s">
        <v>10</v>
      </c>
      <c r="CO6" s="308"/>
      <c r="CP6" s="301"/>
      <c r="CQ6" s="295"/>
      <c r="CR6" s="303"/>
      <c r="CS6" s="5" t="s">
        <v>8</v>
      </c>
      <c r="CT6" s="6" t="s">
        <v>9</v>
      </c>
      <c r="CU6" s="7" t="s">
        <v>10</v>
      </c>
      <c r="CV6" s="308"/>
      <c r="CW6" s="301"/>
      <c r="CX6" s="295"/>
      <c r="CY6" s="303"/>
      <c r="CZ6" s="5" t="s">
        <v>8</v>
      </c>
      <c r="DA6" s="6" t="s">
        <v>9</v>
      </c>
      <c r="DB6" s="7" t="s">
        <v>10</v>
      </c>
      <c r="DC6" s="308"/>
      <c r="DD6" s="301"/>
      <c r="DE6" s="295"/>
      <c r="DF6" s="303"/>
      <c r="DG6" s="5" t="s">
        <v>8</v>
      </c>
      <c r="DH6" s="6" t="s">
        <v>9</v>
      </c>
      <c r="DI6" s="7" t="s">
        <v>10</v>
      </c>
      <c r="DJ6" s="308"/>
    </row>
    <row r="7" spans="1:114" s="25" customFormat="1" ht="30.6" customHeight="1" thickBot="1">
      <c r="A7" s="9" t="s">
        <v>52</v>
      </c>
      <c r="B7" s="10">
        <v>1047</v>
      </c>
      <c r="C7" s="11">
        <v>38</v>
      </c>
      <c r="D7" s="12">
        <v>1339</v>
      </c>
      <c r="E7" s="13">
        <v>-19.600000000000001</v>
      </c>
      <c r="F7" s="14">
        <v>-47.9</v>
      </c>
      <c r="G7" s="15">
        <v>-16.7</v>
      </c>
      <c r="H7" s="16">
        <v>2.8</v>
      </c>
      <c r="I7" s="10">
        <v>488</v>
      </c>
      <c r="J7" s="11">
        <v>10</v>
      </c>
      <c r="K7" s="12">
        <v>609</v>
      </c>
      <c r="L7" s="13">
        <v>-32.4</v>
      </c>
      <c r="M7" s="14">
        <v>-28.6</v>
      </c>
      <c r="N7" s="15">
        <v>-31.3</v>
      </c>
      <c r="O7" s="16">
        <v>1.6</v>
      </c>
      <c r="P7" s="10">
        <v>263</v>
      </c>
      <c r="Q7" s="11">
        <v>5</v>
      </c>
      <c r="R7" s="12">
        <v>343</v>
      </c>
      <c r="S7" s="13">
        <v>132.69999999999999</v>
      </c>
      <c r="T7" s="14">
        <v>-66.7</v>
      </c>
      <c r="U7" s="15">
        <v>131.80000000000001</v>
      </c>
      <c r="V7" s="16">
        <v>1.4</v>
      </c>
      <c r="W7" s="10">
        <v>176</v>
      </c>
      <c r="X7" s="11">
        <v>12</v>
      </c>
      <c r="Y7" s="12">
        <v>227</v>
      </c>
      <c r="Z7" s="13">
        <v>-44.3</v>
      </c>
      <c r="AA7" s="14">
        <v>-36.799999999999997</v>
      </c>
      <c r="AB7" s="15">
        <v>-39.799999999999997</v>
      </c>
      <c r="AC7" s="16">
        <v>5</v>
      </c>
      <c r="AD7" s="9" t="s">
        <v>52</v>
      </c>
      <c r="AE7" s="10">
        <v>14</v>
      </c>
      <c r="AF7" s="11">
        <v>2</v>
      </c>
      <c r="AG7" s="12">
        <v>14</v>
      </c>
      <c r="AH7" s="13">
        <v>-81.3</v>
      </c>
      <c r="AI7" s="14">
        <v>-88.9</v>
      </c>
      <c r="AJ7" s="15">
        <v>-85.7</v>
      </c>
      <c r="AK7" s="16">
        <v>12.5</v>
      </c>
      <c r="AL7" s="10">
        <v>4</v>
      </c>
      <c r="AM7" s="11">
        <v>0</v>
      </c>
      <c r="AN7" s="12">
        <v>5</v>
      </c>
      <c r="AO7" s="13">
        <v>-33.299999999999997</v>
      </c>
      <c r="AP7" s="14" t="s">
        <v>169</v>
      </c>
      <c r="AQ7" s="15">
        <v>-28.6</v>
      </c>
      <c r="AR7" s="16">
        <v>0</v>
      </c>
      <c r="AS7" s="10">
        <v>102</v>
      </c>
      <c r="AT7" s="11">
        <v>9</v>
      </c>
      <c r="AU7" s="12">
        <v>141</v>
      </c>
      <c r="AV7" s="13">
        <v>43.7</v>
      </c>
      <c r="AW7" s="14">
        <v>28.6</v>
      </c>
      <c r="AX7" s="15">
        <v>54.9</v>
      </c>
      <c r="AY7" s="16">
        <v>6</v>
      </c>
      <c r="AZ7" s="23">
        <v>672</v>
      </c>
      <c r="BA7" s="19">
        <v>15</v>
      </c>
      <c r="BB7" s="19">
        <v>98</v>
      </c>
      <c r="BC7" s="19">
        <v>156</v>
      </c>
      <c r="BD7" s="19">
        <v>258</v>
      </c>
      <c r="BE7" s="9" t="s">
        <v>52</v>
      </c>
      <c r="BF7" s="10">
        <v>1208</v>
      </c>
      <c r="BG7" s="11">
        <v>78</v>
      </c>
      <c r="BH7" s="12">
        <v>1631</v>
      </c>
      <c r="BI7" s="13">
        <v>-15.2</v>
      </c>
      <c r="BJ7" s="14">
        <v>-31</v>
      </c>
      <c r="BK7" s="15">
        <v>-9.4</v>
      </c>
      <c r="BL7" s="16">
        <v>4.5999999999999996</v>
      </c>
      <c r="BM7" s="10">
        <v>950</v>
      </c>
      <c r="BN7" s="11">
        <v>36</v>
      </c>
      <c r="BO7" s="12">
        <v>1236</v>
      </c>
      <c r="BP7" s="13">
        <v>-25.4</v>
      </c>
      <c r="BQ7" s="14">
        <v>-50.7</v>
      </c>
      <c r="BR7" s="15">
        <v>-21.2</v>
      </c>
      <c r="BS7" s="16">
        <v>2.8</v>
      </c>
      <c r="BT7" s="10">
        <v>57</v>
      </c>
      <c r="BU7" s="11">
        <v>11</v>
      </c>
      <c r="BV7" s="12">
        <v>96</v>
      </c>
      <c r="BW7" s="13">
        <v>-9.5</v>
      </c>
      <c r="BX7" s="14">
        <v>-8.3000000000000007</v>
      </c>
      <c r="BY7" s="15">
        <v>10.3</v>
      </c>
      <c r="BZ7" s="16">
        <v>10.3</v>
      </c>
      <c r="CA7" s="10">
        <v>4</v>
      </c>
      <c r="CB7" s="11">
        <v>0</v>
      </c>
      <c r="CC7" s="12">
        <v>9</v>
      </c>
      <c r="CD7" s="13" t="s">
        <v>169</v>
      </c>
      <c r="CE7" s="14" t="s">
        <v>169</v>
      </c>
      <c r="CF7" s="15">
        <v>125</v>
      </c>
      <c r="CG7" s="16">
        <v>0</v>
      </c>
      <c r="CH7" s="9" t="s">
        <v>52</v>
      </c>
      <c r="CI7" s="10">
        <v>257</v>
      </c>
      <c r="CJ7" s="11">
        <v>37</v>
      </c>
      <c r="CK7" s="12">
        <v>392</v>
      </c>
      <c r="CL7" s="13">
        <v>-7.2</v>
      </c>
      <c r="CM7" s="14">
        <v>-37.299999999999997</v>
      </c>
      <c r="CN7" s="15">
        <v>-5.5</v>
      </c>
      <c r="CO7" s="16">
        <v>8.6</v>
      </c>
      <c r="CP7" s="10">
        <v>63</v>
      </c>
      <c r="CQ7" s="11">
        <v>8</v>
      </c>
      <c r="CR7" s="12">
        <v>99</v>
      </c>
      <c r="CS7" s="13">
        <v>-54.3</v>
      </c>
      <c r="CT7" s="14">
        <v>-68</v>
      </c>
      <c r="CU7" s="15">
        <v>-49.2</v>
      </c>
      <c r="CV7" s="16">
        <v>7.5</v>
      </c>
      <c r="CW7" s="10">
        <v>883</v>
      </c>
      <c r="CX7" s="11">
        <v>28</v>
      </c>
      <c r="CY7" s="12">
        <v>1131</v>
      </c>
      <c r="CZ7" s="13">
        <v>-18.2</v>
      </c>
      <c r="DA7" s="14">
        <v>-31.7</v>
      </c>
      <c r="DB7" s="15">
        <v>-12.7</v>
      </c>
      <c r="DC7" s="16">
        <v>2.4</v>
      </c>
      <c r="DD7" s="10">
        <v>6</v>
      </c>
      <c r="DE7" s="11">
        <v>0</v>
      </c>
      <c r="DF7" s="12">
        <v>6</v>
      </c>
      <c r="DG7" s="13">
        <v>500</v>
      </c>
      <c r="DH7" s="14" t="s">
        <v>169</v>
      </c>
      <c r="DI7" s="15">
        <v>500</v>
      </c>
      <c r="DJ7" s="16">
        <v>0</v>
      </c>
    </row>
    <row r="8" spans="1:114" s="25" customFormat="1" ht="22.15" customHeight="1">
      <c r="A8" s="26" t="s">
        <v>53</v>
      </c>
      <c r="B8" s="27">
        <v>672</v>
      </c>
      <c r="C8" s="28">
        <v>12</v>
      </c>
      <c r="D8" s="29">
        <v>853</v>
      </c>
      <c r="E8" s="30">
        <v>-6.9</v>
      </c>
      <c r="F8" s="31">
        <v>-14.3</v>
      </c>
      <c r="G8" s="32">
        <v>-3.7</v>
      </c>
      <c r="H8" s="33">
        <v>1.4</v>
      </c>
      <c r="I8" s="27">
        <v>488</v>
      </c>
      <c r="J8" s="28">
        <v>10</v>
      </c>
      <c r="K8" s="29">
        <v>609</v>
      </c>
      <c r="L8" s="30">
        <v>-32.4</v>
      </c>
      <c r="M8" s="31">
        <v>-28.6</v>
      </c>
      <c r="N8" s="32">
        <v>-31.3</v>
      </c>
      <c r="O8" s="33">
        <v>1.6</v>
      </c>
      <c r="P8" s="27">
        <v>176</v>
      </c>
      <c r="Q8" s="28">
        <v>2</v>
      </c>
      <c r="R8" s="29">
        <v>236</v>
      </c>
      <c r="S8" s="30">
        <v>0</v>
      </c>
      <c r="T8" s="31">
        <v>0</v>
      </c>
      <c r="U8" s="32">
        <v>0</v>
      </c>
      <c r="V8" s="33">
        <v>0.8</v>
      </c>
      <c r="W8" s="27">
        <v>8</v>
      </c>
      <c r="X8" s="28">
        <v>0</v>
      </c>
      <c r="Y8" s="29">
        <v>8</v>
      </c>
      <c r="Z8" s="30">
        <v>0</v>
      </c>
      <c r="AA8" s="31" t="s">
        <v>169</v>
      </c>
      <c r="AB8" s="32">
        <v>0</v>
      </c>
      <c r="AC8" s="33">
        <v>0</v>
      </c>
      <c r="AD8" s="26" t="s">
        <v>53</v>
      </c>
      <c r="AE8" s="27">
        <v>0</v>
      </c>
      <c r="AF8" s="28">
        <v>0</v>
      </c>
      <c r="AG8" s="29">
        <v>0</v>
      </c>
      <c r="AH8" s="30" t="s">
        <v>169</v>
      </c>
      <c r="AI8" s="31" t="s">
        <v>169</v>
      </c>
      <c r="AJ8" s="32" t="s">
        <v>169</v>
      </c>
      <c r="AK8" s="33">
        <v>0</v>
      </c>
      <c r="AL8" s="27">
        <v>0</v>
      </c>
      <c r="AM8" s="28">
        <v>0</v>
      </c>
      <c r="AN8" s="29">
        <v>0</v>
      </c>
      <c r="AO8" s="30" t="s">
        <v>169</v>
      </c>
      <c r="AP8" s="31" t="s">
        <v>169</v>
      </c>
      <c r="AQ8" s="32" t="s">
        <v>169</v>
      </c>
      <c r="AR8" s="33">
        <v>0</v>
      </c>
      <c r="AS8" s="27">
        <v>0</v>
      </c>
      <c r="AT8" s="28">
        <v>0</v>
      </c>
      <c r="AU8" s="29">
        <v>0</v>
      </c>
      <c r="AV8" s="30" t="s">
        <v>169</v>
      </c>
      <c r="AW8" s="31" t="s">
        <v>169</v>
      </c>
      <c r="AX8" s="32" t="s">
        <v>169</v>
      </c>
      <c r="AY8" s="33">
        <v>0</v>
      </c>
      <c r="AZ8" s="36">
        <v>672</v>
      </c>
      <c r="BA8" s="28">
        <v>0</v>
      </c>
      <c r="BB8" s="28">
        <v>0</v>
      </c>
      <c r="BC8" s="28">
        <v>0</v>
      </c>
      <c r="BD8" s="28">
        <v>0</v>
      </c>
      <c r="BE8" s="26" t="s">
        <v>53</v>
      </c>
      <c r="BF8" s="27">
        <v>613</v>
      </c>
      <c r="BG8" s="28">
        <v>12</v>
      </c>
      <c r="BH8" s="29">
        <v>790</v>
      </c>
      <c r="BI8" s="30">
        <v>-13.3</v>
      </c>
      <c r="BJ8" s="31">
        <v>-14.3</v>
      </c>
      <c r="BK8" s="32">
        <v>-8.8000000000000007</v>
      </c>
      <c r="BL8" s="33">
        <v>1.5</v>
      </c>
      <c r="BM8" s="27">
        <v>613</v>
      </c>
      <c r="BN8" s="28">
        <v>12</v>
      </c>
      <c r="BO8" s="29">
        <v>790</v>
      </c>
      <c r="BP8" s="30">
        <v>-13.3</v>
      </c>
      <c r="BQ8" s="31">
        <v>-14.3</v>
      </c>
      <c r="BR8" s="32">
        <v>-8.8000000000000007</v>
      </c>
      <c r="BS8" s="33">
        <v>1.5</v>
      </c>
      <c r="BT8" s="27">
        <v>0</v>
      </c>
      <c r="BU8" s="28">
        <v>0</v>
      </c>
      <c r="BV8" s="29">
        <v>0</v>
      </c>
      <c r="BW8" s="30" t="s">
        <v>169</v>
      </c>
      <c r="BX8" s="31" t="s">
        <v>169</v>
      </c>
      <c r="BY8" s="32" t="s">
        <v>169</v>
      </c>
      <c r="BZ8" s="33">
        <v>0</v>
      </c>
      <c r="CA8" s="27">
        <v>0</v>
      </c>
      <c r="CB8" s="28">
        <v>0</v>
      </c>
      <c r="CC8" s="29">
        <v>0</v>
      </c>
      <c r="CD8" s="30" t="s">
        <v>169</v>
      </c>
      <c r="CE8" s="31" t="s">
        <v>169</v>
      </c>
      <c r="CF8" s="32" t="s">
        <v>169</v>
      </c>
      <c r="CG8" s="33">
        <v>0</v>
      </c>
      <c r="CH8" s="26" t="s">
        <v>53</v>
      </c>
      <c r="CI8" s="27">
        <v>0</v>
      </c>
      <c r="CJ8" s="28">
        <v>0</v>
      </c>
      <c r="CK8" s="29">
        <v>0</v>
      </c>
      <c r="CL8" s="30" t="s">
        <v>169</v>
      </c>
      <c r="CM8" s="31" t="s">
        <v>169</v>
      </c>
      <c r="CN8" s="32" t="s">
        <v>169</v>
      </c>
      <c r="CO8" s="33">
        <v>0</v>
      </c>
      <c r="CP8" s="27">
        <v>0</v>
      </c>
      <c r="CQ8" s="28">
        <v>0</v>
      </c>
      <c r="CR8" s="29">
        <v>0</v>
      </c>
      <c r="CS8" s="30" t="s">
        <v>169</v>
      </c>
      <c r="CT8" s="31" t="s">
        <v>169</v>
      </c>
      <c r="CU8" s="32" t="s">
        <v>169</v>
      </c>
      <c r="CV8" s="33">
        <v>0</v>
      </c>
      <c r="CW8" s="27">
        <v>613</v>
      </c>
      <c r="CX8" s="28">
        <v>12</v>
      </c>
      <c r="CY8" s="29">
        <v>790</v>
      </c>
      <c r="CZ8" s="30">
        <v>-13.3</v>
      </c>
      <c r="DA8" s="31">
        <v>-14.3</v>
      </c>
      <c r="DB8" s="32">
        <v>-8.8000000000000007</v>
      </c>
      <c r="DC8" s="33">
        <v>1.5</v>
      </c>
      <c r="DD8" s="27">
        <v>2</v>
      </c>
      <c r="DE8" s="28">
        <v>0</v>
      </c>
      <c r="DF8" s="29">
        <v>2</v>
      </c>
      <c r="DG8" s="30">
        <v>0</v>
      </c>
      <c r="DH8" s="31" t="s">
        <v>169</v>
      </c>
      <c r="DI8" s="32">
        <v>0</v>
      </c>
      <c r="DJ8" s="33">
        <v>0</v>
      </c>
    </row>
    <row r="9" spans="1:114" ht="22.15" customHeight="1">
      <c r="A9" s="38" t="s">
        <v>54</v>
      </c>
      <c r="B9" s="39">
        <v>264</v>
      </c>
      <c r="C9" s="40">
        <v>5</v>
      </c>
      <c r="D9" s="41">
        <v>349</v>
      </c>
      <c r="E9" s="42">
        <v>-4.3</v>
      </c>
      <c r="F9" s="43">
        <v>-16.7</v>
      </c>
      <c r="G9" s="44">
        <v>-1.1000000000000001</v>
      </c>
      <c r="H9" s="45">
        <v>1.4</v>
      </c>
      <c r="I9" s="39">
        <v>80</v>
      </c>
      <c r="J9" s="40">
        <v>3</v>
      </c>
      <c r="K9" s="41">
        <v>105</v>
      </c>
      <c r="L9" s="42">
        <v>-71</v>
      </c>
      <c r="M9" s="43">
        <v>-50</v>
      </c>
      <c r="N9" s="44">
        <v>-70.3</v>
      </c>
      <c r="O9" s="45">
        <v>2.8</v>
      </c>
      <c r="P9" s="39">
        <v>176</v>
      </c>
      <c r="Q9" s="40">
        <v>2</v>
      </c>
      <c r="R9" s="41">
        <v>236</v>
      </c>
      <c r="S9" s="42">
        <v>0</v>
      </c>
      <c r="T9" s="43">
        <v>0</v>
      </c>
      <c r="U9" s="44">
        <v>0</v>
      </c>
      <c r="V9" s="45">
        <v>0.8</v>
      </c>
      <c r="W9" s="39">
        <v>8</v>
      </c>
      <c r="X9" s="40">
        <v>0</v>
      </c>
      <c r="Y9" s="41">
        <v>8</v>
      </c>
      <c r="Z9" s="42">
        <v>0</v>
      </c>
      <c r="AA9" s="43" t="s">
        <v>169</v>
      </c>
      <c r="AB9" s="44">
        <v>0</v>
      </c>
      <c r="AC9" s="45">
        <v>0</v>
      </c>
      <c r="AD9" s="38" t="s">
        <v>54</v>
      </c>
      <c r="AE9" s="39">
        <v>0</v>
      </c>
      <c r="AF9" s="40">
        <v>0</v>
      </c>
      <c r="AG9" s="41">
        <v>0</v>
      </c>
      <c r="AH9" s="42" t="s">
        <v>169</v>
      </c>
      <c r="AI9" s="43" t="s">
        <v>169</v>
      </c>
      <c r="AJ9" s="44" t="s">
        <v>169</v>
      </c>
      <c r="AK9" s="45">
        <v>0</v>
      </c>
      <c r="AL9" s="39">
        <v>0</v>
      </c>
      <c r="AM9" s="40">
        <v>0</v>
      </c>
      <c r="AN9" s="41">
        <v>0</v>
      </c>
      <c r="AO9" s="42" t="s">
        <v>169</v>
      </c>
      <c r="AP9" s="43" t="s">
        <v>169</v>
      </c>
      <c r="AQ9" s="44" t="s">
        <v>169</v>
      </c>
      <c r="AR9" s="45">
        <v>0</v>
      </c>
      <c r="AS9" s="39">
        <v>0</v>
      </c>
      <c r="AT9" s="40">
        <v>0</v>
      </c>
      <c r="AU9" s="41">
        <v>0</v>
      </c>
      <c r="AV9" s="42" t="s">
        <v>169</v>
      </c>
      <c r="AW9" s="43" t="s">
        <v>169</v>
      </c>
      <c r="AX9" s="44" t="s">
        <v>169</v>
      </c>
      <c r="AY9" s="45">
        <v>0</v>
      </c>
      <c r="AZ9" s="47">
        <v>264</v>
      </c>
      <c r="BA9" s="40">
        <v>0</v>
      </c>
      <c r="BB9" s="40">
        <v>0</v>
      </c>
      <c r="BC9" s="40">
        <v>0</v>
      </c>
      <c r="BD9" s="40">
        <v>0</v>
      </c>
      <c r="BE9" s="38" t="s">
        <v>54</v>
      </c>
      <c r="BF9" s="39">
        <v>236</v>
      </c>
      <c r="BG9" s="40">
        <v>5</v>
      </c>
      <c r="BH9" s="41">
        <v>320</v>
      </c>
      <c r="BI9" s="42">
        <v>-12.9</v>
      </c>
      <c r="BJ9" s="43">
        <v>-16.7</v>
      </c>
      <c r="BK9" s="44">
        <v>-6.7</v>
      </c>
      <c r="BL9" s="45">
        <v>1.5</v>
      </c>
      <c r="BM9" s="39">
        <v>236</v>
      </c>
      <c r="BN9" s="40">
        <v>5</v>
      </c>
      <c r="BO9" s="41">
        <v>320</v>
      </c>
      <c r="BP9" s="42">
        <v>-12.9</v>
      </c>
      <c r="BQ9" s="43">
        <v>-16.7</v>
      </c>
      <c r="BR9" s="44">
        <v>-6.7</v>
      </c>
      <c r="BS9" s="45">
        <v>1.5</v>
      </c>
      <c r="BT9" s="39">
        <v>0</v>
      </c>
      <c r="BU9" s="40">
        <v>0</v>
      </c>
      <c r="BV9" s="41">
        <v>0</v>
      </c>
      <c r="BW9" s="42" t="s">
        <v>169</v>
      </c>
      <c r="BX9" s="43" t="s">
        <v>169</v>
      </c>
      <c r="BY9" s="44" t="s">
        <v>169</v>
      </c>
      <c r="BZ9" s="45">
        <v>0</v>
      </c>
      <c r="CA9" s="39">
        <v>0</v>
      </c>
      <c r="CB9" s="40">
        <v>0</v>
      </c>
      <c r="CC9" s="41">
        <v>0</v>
      </c>
      <c r="CD9" s="42" t="s">
        <v>169</v>
      </c>
      <c r="CE9" s="43" t="s">
        <v>169</v>
      </c>
      <c r="CF9" s="44" t="s">
        <v>169</v>
      </c>
      <c r="CG9" s="45">
        <v>0</v>
      </c>
      <c r="CH9" s="38" t="s">
        <v>54</v>
      </c>
      <c r="CI9" s="39">
        <v>0</v>
      </c>
      <c r="CJ9" s="40">
        <v>0</v>
      </c>
      <c r="CK9" s="41">
        <v>0</v>
      </c>
      <c r="CL9" s="42" t="s">
        <v>169</v>
      </c>
      <c r="CM9" s="43" t="s">
        <v>169</v>
      </c>
      <c r="CN9" s="44" t="s">
        <v>169</v>
      </c>
      <c r="CO9" s="45">
        <v>0</v>
      </c>
      <c r="CP9" s="39">
        <v>0</v>
      </c>
      <c r="CQ9" s="40">
        <v>0</v>
      </c>
      <c r="CR9" s="41">
        <v>0</v>
      </c>
      <c r="CS9" s="42" t="s">
        <v>169</v>
      </c>
      <c r="CT9" s="43" t="s">
        <v>169</v>
      </c>
      <c r="CU9" s="44" t="s">
        <v>169</v>
      </c>
      <c r="CV9" s="45">
        <v>0</v>
      </c>
      <c r="CW9" s="39">
        <v>236</v>
      </c>
      <c r="CX9" s="40">
        <v>5</v>
      </c>
      <c r="CY9" s="41">
        <v>320</v>
      </c>
      <c r="CZ9" s="42">
        <v>-12.9</v>
      </c>
      <c r="DA9" s="43">
        <v>-16.7</v>
      </c>
      <c r="DB9" s="44">
        <v>-6.7</v>
      </c>
      <c r="DC9" s="45">
        <v>1.5</v>
      </c>
      <c r="DD9" s="39">
        <v>1</v>
      </c>
      <c r="DE9" s="40">
        <v>0</v>
      </c>
      <c r="DF9" s="41">
        <v>1</v>
      </c>
      <c r="DG9" s="42">
        <v>0</v>
      </c>
      <c r="DH9" s="43" t="s">
        <v>169</v>
      </c>
      <c r="DI9" s="44">
        <v>0</v>
      </c>
      <c r="DJ9" s="45">
        <v>0</v>
      </c>
    </row>
    <row r="10" spans="1:114" ht="22.15" customHeight="1">
      <c r="A10" s="38" t="s">
        <v>55</v>
      </c>
      <c r="B10" s="39">
        <v>145</v>
      </c>
      <c r="C10" s="40">
        <v>4</v>
      </c>
      <c r="D10" s="41">
        <v>178</v>
      </c>
      <c r="E10" s="42">
        <v>25</v>
      </c>
      <c r="F10" s="43">
        <v>100</v>
      </c>
      <c r="G10" s="44">
        <v>30.9</v>
      </c>
      <c r="H10" s="45">
        <v>2.2000000000000002</v>
      </c>
      <c r="I10" s="39">
        <v>145</v>
      </c>
      <c r="J10" s="40">
        <v>4</v>
      </c>
      <c r="K10" s="41">
        <v>178</v>
      </c>
      <c r="L10" s="42">
        <v>25</v>
      </c>
      <c r="M10" s="43">
        <v>100</v>
      </c>
      <c r="N10" s="44">
        <v>30.9</v>
      </c>
      <c r="O10" s="45">
        <v>2.2000000000000002</v>
      </c>
      <c r="P10" s="39">
        <v>0</v>
      </c>
      <c r="Q10" s="40">
        <v>0</v>
      </c>
      <c r="R10" s="41">
        <v>0</v>
      </c>
      <c r="S10" s="42" t="s">
        <v>169</v>
      </c>
      <c r="T10" s="43" t="s">
        <v>169</v>
      </c>
      <c r="U10" s="44" t="s">
        <v>169</v>
      </c>
      <c r="V10" s="45">
        <v>0</v>
      </c>
      <c r="W10" s="39">
        <v>0</v>
      </c>
      <c r="X10" s="40">
        <v>0</v>
      </c>
      <c r="Y10" s="41">
        <v>0</v>
      </c>
      <c r="Z10" s="42" t="s">
        <v>169</v>
      </c>
      <c r="AA10" s="43" t="s">
        <v>169</v>
      </c>
      <c r="AB10" s="44" t="s">
        <v>169</v>
      </c>
      <c r="AC10" s="45">
        <v>0</v>
      </c>
      <c r="AD10" s="38" t="s">
        <v>55</v>
      </c>
      <c r="AE10" s="39">
        <v>0</v>
      </c>
      <c r="AF10" s="40">
        <v>0</v>
      </c>
      <c r="AG10" s="41">
        <v>0</v>
      </c>
      <c r="AH10" s="42" t="s">
        <v>169</v>
      </c>
      <c r="AI10" s="43" t="s">
        <v>169</v>
      </c>
      <c r="AJ10" s="44" t="s">
        <v>169</v>
      </c>
      <c r="AK10" s="45">
        <v>0</v>
      </c>
      <c r="AL10" s="39">
        <v>0</v>
      </c>
      <c r="AM10" s="40">
        <v>0</v>
      </c>
      <c r="AN10" s="41">
        <v>0</v>
      </c>
      <c r="AO10" s="42" t="s">
        <v>169</v>
      </c>
      <c r="AP10" s="43" t="s">
        <v>169</v>
      </c>
      <c r="AQ10" s="44" t="s">
        <v>169</v>
      </c>
      <c r="AR10" s="45">
        <v>0</v>
      </c>
      <c r="AS10" s="39">
        <v>0</v>
      </c>
      <c r="AT10" s="40">
        <v>0</v>
      </c>
      <c r="AU10" s="41">
        <v>0</v>
      </c>
      <c r="AV10" s="42" t="s">
        <v>169</v>
      </c>
      <c r="AW10" s="43" t="s">
        <v>169</v>
      </c>
      <c r="AX10" s="44" t="s">
        <v>169</v>
      </c>
      <c r="AY10" s="45">
        <v>0</v>
      </c>
      <c r="AZ10" s="47">
        <v>145</v>
      </c>
      <c r="BA10" s="40">
        <v>0</v>
      </c>
      <c r="BB10" s="40">
        <v>0</v>
      </c>
      <c r="BC10" s="40">
        <v>0</v>
      </c>
      <c r="BD10" s="40">
        <v>0</v>
      </c>
      <c r="BE10" s="38" t="s">
        <v>55</v>
      </c>
      <c r="BF10" s="39">
        <v>130</v>
      </c>
      <c r="BG10" s="40">
        <v>4</v>
      </c>
      <c r="BH10" s="41">
        <v>162</v>
      </c>
      <c r="BI10" s="42">
        <v>13</v>
      </c>
      <c r="BJ10" s="43">
        <v>100</v>
      </c>
      <c r="BK10" s="44">
        <v>20</v>
      </c>
      <c r="BL10" s="45">
        <v>2.4</v>
      </c>
      <c r="BM10" s="39">
        <v>130</v>
      </c>
      <c r="BN10" s="40">
        <v>4</v>
      </c>
      <c r="BO10" s="41">
        <v>162</v>
      </c>
      <c r="BP10" s="42">
        <v>13</v>
      </c>
      <c r="BQ10" s="43">
        <v>100</v>
      </c>
      <c r="BR10" s="44">
        <v>20</v>
      </c>
      <c r="BS10" s="45">
        <v>2.4</v>
      </c>
      <c r="BT10" s="39">
        <v>0</v>
      </c>
      <c r="BU10" s="40">
        <v>0</v>
      </c>
      <c r="BV10" s="41">
        <v>0</v>
      </c>
      <c r="BW10" s="42" t="s">
        <v>169</v>
      </c>
      <c r="BX10" s="43" t="s">
        <v>169</v>
      </c>
      <c r="BY10" s="44" t="s">
        <v>169</v>
      </c>
      <c r="BZ10" s="45">
        <v>0</v>
      </c>
      <c r="CA10" s="39">
        <v>0</v>
      </c>
      <c r="CB10" s="40">
        <v>0</v>
      </c>
      <c r="CC10" s="41">
        <v>0</v>
      </c>
      <c r="CD10" s="42" t="s">
        <v>169</v>
      </c>
      <c r="CE10" s="43" t="s">
        <v>169</v>
      </c>
      <c r="CF10" s="44" t="s">
        <v>169</v>
      </c>
      <c r="CG10" s="45">
        <v>0</v>
      </c>
      <c r="CH10" s="38" t="s">
        <v>55</v>
      </c>
      <c r="CI10" s="39">
        <v>0</v>
      </c>
      <c r="CJ10" s="40">
        <v>0</v>
      </c>
      <c r="CK10" s="41">
        <v>0</v>
      </c>
      <c r="CL10" s="42" t="s">
        <v>169</v>
      </c>
      <c r="CM10" s="43" t="s">
        <v>169</v>
      </c>
      <c r="CN10" s="44" t="s">
        <v>169</v>
      </c>
      <c r="CO10" s="45">
        <v>0</v>
      </c>
      <c r="CP10" s="39">
        <v>0</v>
      </c>
      <c r="CQ10" s="40">
        <v>0</v>
      </c>
      <c r="CR10" s="41">
        <v>0</v>
      </c>
      <c r="CS10" s="42" t="s">
        <v>169</v>
      </c>
      <c r="CT10" s="43" t="s">
        <v>169</v>
      </c>
      <c r="CU10" s="44" t="s">
        <v>169</v>
      </c>
      <c r="CV10" s="45">
        <v>0</v>
      </c>
      <c r="CW10" s="39">
        <v>130</v>
      </c>
      <c r="CX10" s="40">
        <v>4</v>
      </c>
      <c r="CY10" s="41">
        <v>162</v>
      </c>
      <c r="CZ10" s="42">
        <v>13</v>
      </c>
      <c r="DA10" s="43">
        <v>100</v>
      </c>
      <c r="DB10" s="44">
        <v>20</v>
      </c>
      <c r="DC10" s="45">
        <v>2.4</v>
      </c>
      <c r="DD10" s="39">
        <v>1</v>
      </c>
      <c r="DE10" s="40">
        <v>0</v>
      </c>
      <c r="DF10" s="41">
        <v>1</v>
      </c>
      <c r="DG10" s="42">
        <v>0</v>
      </c>
      <c r="DH10" s="43" t="s">
        <v>169</v>
      </c>
      <c r="DI10" s="44">
        <v>0</v>
      </c>
      <c r="DJ10" s="45">
        <v>0</v>
      </c>
    </row>
    <row r="11" spans="1:114" ht="22.15" customHeight="1">
      <c r="A11" s="38" t="s">
        <v>56</v>
      </c>
      <c r="B11" s="39">
        <v>74</v>
      </c>
      <c r="C11" s="40">
        <v>1</v>
      </c>
      <c r="D11" s="41">
        <v>92</v>
      </c>
      <c r="E11" s="42">
        <v>-24.5</v>
      </c>
      <c r="F11" s="43">
        <v>0</v>
      </c>
      <c r="G11" s="44">
        <v>-20.7</v>
      </c>
      <c r="H11" s="45">
        <v>1.1000000000000001</v>
      </c>
      <c r="I11" s="39">
        <v>74</v>
      </c>
      <c r="J11" s="40">
        <v>1</v>
      </c>
      <c r="K11" s="41">
        <v>92</v>
      </c>
      <c r="L11" s="42">
        <v>-24.5</v>
      </c>
      <c r="M11" s="43">
        <v>0</v>
      </c>
      <c r="N11" s="44">
        <v>-20.7</v>
      </c>
      <c r="O11" s="45">
        <v>1.1000000000000001</v>
      </c>
      <c r="P11" s="39">
        <v>0</v>
      </c>
      <c r="Q11" s="40">
        <v>0</v>
      </c>
      <c r="R11" s="41">
        <v>0</v>
      </c>
      <c r="S11" s="42" t="s">
        <v>169</v>
      </c>
      <c r="T11" s="43" t="s">
        <v>169</v>
      </c>
      <c r="U11" s="44" t="s">
        <v>169</v>
      </c>
      <c r="V11" s="45">
        <v>0</v>
      </c>
      <c r="W11" s="39">
        <v>0</v>
      </c>
      <c r="X11" s="40">
        <v>0</v>
      </c>
      <c r="Y11" s="41">
        <v>0</v>
      </c>
      <c r="Z11" s="42" t="s">
        <v>169</v>
      </c>
      <c r="AA11" s="43" t="s">
        <v>169</v>
      </c>
      <c r="AB11" s="44" t="s">
        <v>169</v>
      </c>
      <c r="AC11" s="45">
        <v>0</v>
      </c>
      <c r="AD11" s="38" t="s">
        <v>56</v>
      </c>
      <c r="AE11" s="39">
        <v>0</v>
      </c>
      <c r="AF11" s="40">
        <v>0</v>
      </c>
      <c r="AG11" s="41">
        <v>0</v>
      </c>
      <c r="AH11" s="42" t="s">
        <v>169</v>
      </c>
      <c r="AI11" s="43" t="s">
        <v>169</v>
      </c>
      <c r="AJ11" s="44" t="s">
        <v>169</v>
      </c>
      <c r="AK11" s="45">
        <v>0</v>
      </c>
      <c r="AL11" s="39">
        <v>0</v>
      </c>
      <c r="AM11" s="40">
        <v>0</v>
      </c>
      <c r="AN11" s="41">
        <v>0</v>
      </c>
      <c r="AO11" s="42" t="s">
        <v>169</v>
      </c>
      <c r="AP11" s="43" t="s">
        <v>169</v>
      </c>
      <c r="AQ11" s="44" t="s">
        <v>169</v>
      </c>
      <c r="AR11" s="45">
        <v>0</v>
      </c>
      <c r="AS11" s="39">
        <v>0</v>
      </c>
      <c r="AT11" s="40">
        <v>0</v>
      </c>
      <c r="AU11" s="41">
        <v>0</v>
      </c>
      <c r="AV11" s="42" t="s">
        <v>169</v>
      </c>
      <c r="AW11" s="43" t="s">
        <v>169</v>
      </c>
      <c r="AX11" s="44" t="s">
        <v>169</v>
      </c>
      <c r="AY11" s="45">
        <v>0</v>
      </c>
      <c r="AZ11" s="47">
        <v>74</v>
      </c>
      <c r="BA11" s="40">
        <v>0</v>
      </c>
      <c r="BB11" s="40">
        <v>0</v>
      </c>
      <c r="BC11" s="40">
        <v>0</v>
      </c>
      <c r="BD11" s="40">
        <v>0</v>
      </c>
      <c r="BE11" s="38" t="s">
        <v>56</v>
      </c>
      <c r="BF11" s="39">
        <v>70</v>
      </c>
      <c r="BG11" s="40">
        <v>1</v>
      </c>
      <c r="BH11" s="41">
        <v>88</v>
      </c>
      <c r="BI11" s="42">
        <v>-27.8</v>
      </c>
      <c r="BJ11" s="43">
        <v>0</v>
      </c>
      <c r="BK11" s="44">
        <v>-23.5</v>
      </c>
      <c r="BL11" s="45">
        <v>1.1000000000000001</v>
      </c>
      <c r="BM11" s="39">
        <v>70</v>
      </c>
      <c r="BN11" s="40">
        <v>1</v>
      </c>
      <c r="BO11" s="41">
        <v>88</v>
      </c>
      <c r="BP11" s="42">
        <v>-27.8</v>
      </c>
      <c r="BQ11" s="43">
        <v>0</v>
      </c>
      <c r="BR11" s="44">
        <v>-23.5</v>
      </c>
      <c r="BS11" s="45">
        <v>1.1000000000000001</v>
      </c>
      <c r="BT11" s="39">
        <v>0</v>
      </c>
      <c r="BU11" s="40">
        <v>0</v>
      </c>
      <c r="BV11" s="41">
        <v>0</v>
      </c>
      <c r="BW11" s="42" t="s">
        <v>169</v>
      </c>
      <c r="BX11" s="43" t="s">
        <v>169</v>
      </c>
      <c r="BY11" s="44" t="s">
        <v>169</v>
      </c>
      <c r="BZ11" s="45">
        <v>0</v>
      </c>
      <c r="CA11" s="39">
        <v>0</v>
      </c>
      <c r="CB11" s="40">
        <v>0</v>
      </c>
      <c r="CC11" s="41">
        <v>0</v>
      </c>
      <c r="CD11" s="42" t="s">
        <v>169</v>
      </c>
      <c r="CE11" s="43" t="s">
        <v>169</v>
      </c>
      <c r="CF11" s="44" t="s">
        <v>169</v>
      </c>
      <c r="CG11" s="45">
        <v>0</v>
      </c>
      <c r="CH11" s="38" t="s">
        <v>56</v>
      </c>
      <c r="CI11" s="39">
        <v>0</v>
      </c>
      <c r="CJ11" s="40">
        <v>0</v>
      </c>
      <c r="CK11" s="41">
        <v>0</v>
      </c>
      <c r="CL11" s="42" t="s">
        <v>169</v>
      </c>
      <c r="CM11" s="43" t="s">
        <v>169</v>
      </c>
      <c r="CN11" s="44" t="s">
        <v>169</v>
      </c>
      <c r="CO11" s="45">
        <v>0</v>
      </c>
      <c r="CP11" s="39">
        <v>0</v>
      </c>
      <c r="CQ11" s="40">
        <v>0</v>
      </c>
      <c r="CR11" s="41">
        <v>0</v>
      </c>
      <c r="CS11" s="42" t="s">
        <v>169</v>
      </c>
      <c r="CT11" s="43" t="s">
        <v>169</v>
      </c>
      <c r="CU11" s="44" t="s">
        <v>169</v>
      </c>
      <c r="CV11" s="45">
        <v>0</v>
      </c>
      <c r="CW11" s="39">
        <v>70</v>
      </c>
      <c r="CX11" s="40">
        <v>1</v>
      </c>
      <c r="CY11" s="41">
        <v>88</v>
      </c>
      <c r="CZ11" s="42">
        <v>-27.8</v>
      </c>
      <c r="DA11" s="43">
        <v>0</v>
      </c>
      <c r="DB11" s="44">
        <v>-23.5</v>
      </c>
      <c r="DC11" s="45">
        <v>1.1000000000000001</v>
      </c>
      <c r="DD11" s="39">
        <v>0</v>
      </c>
      <c r="DE11" s="40">
        <v>0</v>
      </c>
      <c r="DF11" s="41">
        <v>0</v>
      </c>
      <c r="DG11" s="42" t="s">
        <v>169</v>
      </c>
      <c r="DH11" s="43" t="s">
        <v>169</v>
      </c>
      <c r="DI11" s="44" t="s">
        <v>169</v>
      </c>
      <c r="DJ11" s="45">
        <v>0</v>
      </c>
    </row>
    <row r="12" spans="1:114" ht="22.15" customHeight="1" thickBot="1">
      <c r="A12" s="49" t="s">
        <v>57</v>
      </c>
      <c r="B12" s="50">
        <v>189</v>
      </c>
      <c r="C12" s="51">
        <v>2</v>
      </c>
      <c r="D12" s="52">
        <v>234</v>
      </c>
      <c r="E12" s="53">
        <v>-18.5</v>
      </c>
      <c r="F12" s="54">
        <v>-66.7</v>
      </c>
      <c r="G12" s="55">
        <v>-16.7</v>
      </c>
      <c r="H12" s="56">
        <v>0.8</v>
      </c>
      <c r="I12" s="50">
        <v>189</v>
      </c>
      <c r="J12" s="51">
        <v>2</v>
      </c>
      <c r="K12" s="52">
        <v>234</v>
      </c>
      <c r="L12" s="53">
        <v>-18.5</v>
      </c>
      <c r="M12" s="54">
        <v>-66.7</v>
      </c>
      <c r="N12" s="55">
        <v>-16.7</v>
      </c>
      <c r="O12" s="56">
        <v>0.8</v>
      </c>
      <c r="P12" s="50">
        <v>0</v>
      </c>
      <c r="Q12" s="51">
        <v>0</v>
      </c>
      <c r="R12" s="52">
        <v>0</v>
      </c>
      <c r="S12" s="53" t="s">
        <v>169</v>
      </c>
      <c r="T12" s="54" t="s">
        <v>169</v>
      </c>
      <c r="U12" s="55" t="s">
        <v>169</v>
      </c>
      <c r="V12" s="56">
        <v>0</v>
      </c>
      <c r="W12" s="50">
        <v>0</v>
      </c>
      <c r="X12" s="51">
        <v>0</v>
      </c>
      <c r="Y12" s="52">
        <v>0</v>
      </c>
      <c r="Z12" s="53" t="s">
        <v>169</v>
      </c>
      <c r="AA12" s="54" t="s">
        <v>169</v>
      </c>
      <c r="AB12" s="55" t="s">
        <v>169</v>
      </c>
      <c r="AC12" s="56">
        <v>0</v>
      </c>
      <c r="AD12" s="49" t="s">
        <v>57</v>
      </c>
      <c r="AE12" s="50">
        <v>0</v>
      </c>
      <c r="AF12" s="51">
        <v>0</v>
      </c>
      <c r="AG12" s="52">
        <v>0</v>
      </c>
      <c r="AH12" s="53" t="s">
        <v>169</v>
      </c>
      <c r="AI12" s="54" t="s">
        <v>169</v>
      </c>
      <c r="AJ12" s="55" t="s">
        <v>169</v>
      </c>
      <c r="AK12" s="56">
        <v>0</v>
      </c>
      <c r="AL12" s="50">
        <v>0</v>
      </c>
      <c r="AM12" s="51">
        <v>0</v>
      </c>
      <c r="AN12" s="52">
        <v>0</v>
      </c>
      <c r="AO12" s="53" t="s">
        <v>169</v>
      </c>
      <c r="AP12" s="54" t="s">
        <v>169</v>
      </c>
      <c r="AQ12" s="55" t="s">
        <v>169</v>
      </c>
      <c r="AR12" s="56">
        <v>0</v>
      </c>
      <c r="AS12" s="50">
        <v>0</v>
      </c>
      <c r="AT12" s="51">
        <v>0</v>
      </c>
      <c r="AU12" s="52">
        <v>0</v>
      </c>
      <c r="AV12" s="53" t="s">
        <v>169</v>
      </c>
      <c r="AW12" s="54" t="s">
        <v>169</v>
      </c>
      <c r="AX12" s="55" t="s">
        <v>169</v>
      </c>
      <c r="AY12" s="56">
        <v>0</v>
      </c>
      <c r="AZ12" s="58">
        <v>189</v>
      </c>
      <c r="BA12" s="51">
        <v>0</v>
      </c>
      <c r="BB12" s="51">
        <v>0</v>
      </c>
      <c r="BC12" s="51">
        <v>0</v>
      </c>
      <c r="BD12" s="51">
        <v>0</v>
      </c>
      <c r="BE12" s="49" t="s">
        <v>57</v>
      </c>
      <c r="BF12" s="50">
        <v>177</v>
      </c>
      <c r="BG12" s="51">
        <v>2</v>
      </c>
      <c r="BH12" s="52">
        <v>220</v>
      </c>
      <c r="BI12" s="53">
        <v>-21</v>
      </c>
      <c r="BJ12" s="54">
        <v>-66.7</v>
      </c>
      <c r="BK12" s="55">
        <v>-19.399999999999999</v>
      </c>
      <c r="BL12" s="56">
        <v>0.9</v>
      </c>
      <c r="BM12" s="50">
        <v>177</v>
      </c>
      <c r="BN12" s="51">
        <v>2</v>
      </c>
      <c r="BO12" s="52">
        <v>220</v>
      </c>
      <c r="BP12" s="53">
        <v>-21</v>
      </c>
      <c r="BQ12" s="54">
        <v>-66.7</v>
      </c>
      <c r="BR12" s="55">
        <v>-19.399999999999999</v>
      </c>
      <c r="BS12" s="56">
        <v>0.9</v>
      </c>
      <c r="BT12" s="50">
        <v>0</v>
      </c>
      <c r="BU12" s="51">
        <v>0</v>
      </c>
      <c r="BV12" s="52">
        <v>0</v>
      </c>
      <c r="BW12" s="53" t="s">
        <v>169</v>
      </c>
      <c r="BX12" s="54" t="s">
        <v>169</v>
      </c>
      <c r="BY12" s="55" t="s">
        <v>169</v>
      </c>
      <c r="BZ12" s="56">
        <v>0</v>
      </c>
      <c r="CA12" s="50">
        <v>0</v>
      </c>
      <c r="CB12" s="51">
        <v>0</v>
      </c>
      <c r="CC12" s="52">
        <v>0</v>
      </c>
      <c r="CD12" s="53" t="s">
        <v>169</v>
      </c>
      <c r="CE12" s="54" t="s">
        <v>169</v>
      </c>
      <c r="CF12" s="55" t="s">
        <v>169</v>
      </c>
      <c r="CG12" s="56">
        <v>0</v>
      </c>
      <c r="CH12" s="49" t="s">
        <v>57</v>
      </c>
      <c r="CI12" s="50">
        <v>0</v>
      </c>
      <c r="CJ12" s="51">
        <v>0</v>
      </c>
      <c r="CK12" s="52">
        <v>0</v>
      </c>
      <c r="CL12" s="53" t="s">
        <v>169</v>
      </c>
      <c r="CM12" s="54" t="s">
        <v>169</v>
      </c>
      <c r="CN12" s="55" t="s">
        <v>169</v>
      </c>
      <c r="CO12" s="56">
        <v>0</v>
      </c>
      <c r="CP12" s="50">
        <v>0</v>
      </c>
      <c r="CQ12" s="51">
        <v>0</v>
      </c>
      <c r="CR12" s="52">
        <v>0</v>
      </c>
      <c r="CS12" s="53" t="s">
        <v>169</v>
      </c>
      <c r="CT12" s="54" t="s">
        <v>169</v>
      </c>
      <c r="CU12" s="55" t="s">
        <v>169</v>
      </c>
      <c r="CV12" s="56">
        <v>0</v>
      </c>
      <c r="CW12" s="50">
        <v>177</v>
      </c>
      <c r="CX12" s="51">
        <v>2</v>
      </c>
      <c r="CY12" s="52">
        <v>220</v>
      </c>
      <c r="CZ12" s="53">
        <v>-21</v>
      </c>
      <c r="DA12" s="54">
        <v>-66.7</v>
      </c>
      <c r="DB12" s="55">
        <v>-19.399999999999999</v>
      </c>
      <c r="DC12" s="56">
        <v>0.9</v>
      </c>
      <c r="DD12" s="50">
        <v>0</v>
      </c>
      <c r="DE12" s="51">
        <v>0</v>
      </c>
      <c r="DF12" s="52">
        <v>0</v>
      </c>
      <c r="DG12" s="53" t="s">
        <v>169</v>
      </c>
      <c r="DH12" s="54" t="s">
        <v>169</v>
      </c>
      <c r="DI12" s="55" t="s">
        <v>169</v>
      </c>
      <c r="DJ12" s="56">
        <v>0</v>
      </c>
    </row>
    <row r="13" spans="1:114" ht="28.15" customHeight="1">
      <c r="A13" s="26" t="s">
        <v>58</v>
      </c>
      <c r="B13" s="27">
        <v>4</v>
      </c>
      <c r="C13" s="28">
        <v>0</v>
      </c>
      <c r="D13" s="29">
        <v>5</v>
      </c>
      <c r="E13" s="30">
        <v>0</v>
      </c>
      <c r="F13" s="31" t="s">
        <v>169</v>
      </c>
      <c r="G13" s="32">
        <v>0</v>
      </c>
      <c r="H13" s="33">
        <v>0</v>
      </c>
      <c r="I13" s="27">
        <v>0</v>
      </c>
      <c r="J13" s="28">
        <v>0</v>
      </c>
      <c r="K13" s="29">
        <v>0</v>
      </c>
      <c r="L13" s="30" t="s">
        <v>169</v>
      </c>
      <c r="M13" s="31" t="s">
        <v>169</v>
      </c>
      <c r="N13" s="32" t="s">
        <v>169</v>
      </c>
      <c r="O13" s="33">
        <v>0</v>
      </c>
      <c r="P13" s="27">
        <v>0</v>
      </c>
      <c r="Q13" s="28">
        <v>0</v>
      </c>
      <c r="R13" s="29">
        <v>0</v>
      </c>
      <c r="S13" s="30" t="s">
        <v>169</v>
      </c>
      <c r="T13" s="31" t="s">
        <v>169</v>
      </c>
      <c r="U13" s="32" t="s">
        <v>169</v>
      </c>
      <c r="V13" s="33">
        <v>0</v>
      </c>
      <c r="W13" s="27">
        <v>0</v>
      </c>
      <c r="X13" s="28">
        <v>0</v>
      </c>
      <c r="Y13" s="29">
        <v>0</v>
      </c>
      <c r="Z13" s="30" t="s">
        <v>169</v>
      </c>
      <c r="AA13" s="31" t="s">
        <v>169</v>
      </c>
      <c r="AB13" s="32" t="s">
        <v>169</v>
      </c>
      <c r="AC13" s="33">
        <v>0</v>
      </c>
      <c r="AD13" s="26" t="s">
        <v>58</v>
      </c>
      <c r="AE13" s="27">
        <v>0</v>
      </c>
      <c r="AF13" s="28">
        <v>0</v>
      </c>
      <c r="AG13" s="29">
        <v>0</v>
      </c>
      <c r="AH13" s="30" t="s">
        <v>169</v>
      </c>
      <c r="AI13" s="31" t="s">
        <v>169</v>
      </c>
      <c r="AJ13" s="32" t="s">
        <v>169</v>
      </c>
      <c r="AK13" s="33">
        <v>0</v>
      </c>
      <c r="AL13" s="27">
        <v>1</v>
      </c>
      <c r="AM13" s="28">
        <v>0</v>
      </c>
      <c r="AN13" s="29">
        <v>1</v>
      </c>
      <c r="AO13" s="30">
        <v>0</v>
      </c>
      <c r="AP13" s="31" t="s">
        <v>169</v>
      </c>
      <c r="AQ13" s="32">
        <v>0</v>
      </c>
      <c r="AR13" s="33">
        <v>0</v>
      </c>
      <c r="AS13" s="27">
        <v>3</v>
      </c>
      <c r="AT13" s="28">
        <v>0</v>
      </c>
      <c r="AU13" s="29">
        <v>4</v>
      </c>
      <c r="AV13" s="30">
        <v>0</v>
      </c>
      <c r="AW13" s="31" t="s">
        <v>169</v>
      </c>
      <c r="AX13" s="32">
        <v>0</v>
      </c>
      <c r="AY13" s="33">
        <v>0</v>
      </c>
      <c r="AZ13" s="36">
        <v>0</v>
      </c>
      <c r="BA13" s="28">
        <v>0</v>
      </c>
      <c r="BB13" s="28">
        <v>0</v>
      </c>
      <c r="BC13" s="28">
        <v>0</v>
      </c>
      <c r="BD13" s="28">
        <v>5</v>
      </c>
      <c r="BE13" s="26" t="s">
        <v>58</v>
      </c>
      <c r="BF13" s="27">
        <v>9</v>
      </c>
      <c r="BG13" s="28">
        <v>1</v>
      </c>
      <c r="BH13" s="29">
        <v>11</v>
      </c>
      <c r="BI13" s="30">
        <v>125</v>
      </c>
      <c r="BJ13" s="31" t="s">
        <v>169</v>
      </c>
      <c r="BK13" s="32">
        <v>83.3</v>
      </c>
      <c r="BL13" s="33">
        <v>8.3000000000000007</v>
      </c>
      <c r="BM13" s="27">
        <v>4</v>
      </c>
      <c r="BN13" s="28">
        <v>0</v>
      </c>
      <c r="BO13" s="29">
        <v>5</v>
      </c>
      <c r="BP13" s="30">
        <v>0</v>
      </c>
      <c r="BQ13" s="31" t="s">
        <v>169</v>
      </c>
      <c r="BR13" s="32">
        <v>0</v>
      </c>
      <c r="BS13" s="33">
        <v>0</v>
      </c>
      <c r="BT13" s="27">
        <v>0</v>
      </c>
      <c r="BU13" s="28">
        <v>0</v>
      </c>
      <c r="BV13" s="29">
        <v>0</v>
      </c>
      <c r="BW13" s="30" t="s">
        <v>169</v>
      </c>
      <c r="BX13" s="31" t="s">
        <v>169</v>
      </c>
      <c r="BY13" s="32" t="s">
        <v>169</v>
      </c>
      <c r="BZ13" s="33">
        <v>0</v>
      </c>
      <c r="CA13" s="27">
        <v>0</v>
      </c>
      <c r="CB13" s="28">
        <v>0</v>
      </c>
      <c r="CC13" s="29">
        <v>0</v>
      </c>
      <c r="CD13" s="30" t="s">
        <v>169</v>
      </c>
      <c r="CE13" s="31" t="s">
        <v>169</v>
      </c>
      <c r="CF13" s="32" t="s">
        <v>169</v>
      </c>
      <c r="CG13" s="33">
        <v>0</v>
      </c>
      <c r="CH13" s="26" t="s">
        <v>58</v>
      </c>
      <c r="CI13" s="27">
        <v>6</v>
      </c>
      <c r="CJ13" s="28">
        <v>1</v>
      </c>
      <c r="CK13" s="29">
        <v>8</v>
      </c>
      <c r="CL13" s="30">
        <v>50</v>
      </c>
      <c r="CM13" s="31" t="s">
        <v>169</v>
      </c>
      <c r="CN13" s="32">
        <v>33.299999999999997</v>
      </c>
      <c r="CO13" s="33">
        <v>11.1</v>
      </c>
      <c r="CP13" s="27">
        <v>1</v>
      </c>
      <c r="CQ13" s="28">
        <v>0</v>
      </c>
      <c r="CR13" s="29">
        <v>2</v>
      </c>
      <c r="CS13" s="30">
        <v>0</v>
      </c>
      <c r="CT13" s="31" t="s">
        <v>169</v>
      </c>
      <c r="CU13" s="32">
        <v>0</v>
      </c>
      <c r="CV13" s="33">
        <v>0</v>
      </c>
      <c r="CW13" s="27">
        <v>3</v>
      </c>
      <c r="CX13" s="28">
        <v>0</v>
      </c>
      <c r="CY13" s="29">
        <v>3</v>
      </c>
      <c r="CZ13" s="30">
        <v>0</v>
      </c>
      <c r="DA13" s="31" t="s">
        <v>169</v>
      </c>
      <c r="DB13" s="32">
        <v>0</v>
      </c>
      <c r="DC13" s="33">
        <v>0</v>
      </c>
      <c r="DD13" s="27">
        <v>0</v>
      </c>
      <c r="DE13" s="28">
        <v>0</v>
      </c>
      <c r="DF13" s="29">
        <v>0</v>
      </c>
      <c r="DG13" s="30" t="s">
        <v>169</v>
      </c>
      <c r="DH13" s="31" t="s">
        <v>169</v>
      </c>
      <c r="DI13" s="32" t="s">
        <v>169</v>
      </c>
      <c r="DJ13" s="33">
        <v>0</v>
      </c>
    </row>
    <row r="14" spans="1:114" ht="22.15" customHeight="1">
      <c r="A14" s="38" t="s">
        <v>59</v>
      </c>
      <c r="B14" s="39">
        <v>31</v>
      </c>
      <c r="C14" s="40">
        <v>3</v>
      </c>
      <c r="D14" s="41">
        <v>59</v>
      </c>
      <c r="E14" s="42">
        <v>-24.4</v>
      </c>
      <c r="F14" s="43" t="s">
        <v>169</v>
      </c>
      <c r="G14" s="44">
        <v>34.1</v>
      </c>
      <c r="H14" s="45">
        <v>4.8</v>
      </c>
      <c r="I14" s="39">
        <v>0</v>
      </c>
      <c r="J14" s="40">
        <v>0</v>
      </c>
      <c r="K14" s="41">
        <v>0</v>
      </c>
      <c r="L14" s="42" t="s">
        <v>169</v>
      </c>
      <c r="M14" s="43" t="s">
        <v>169</v>
      </c>
      <c r="N14" s="44" t="s">
        <v>169</v>
      </c>
      <c r="O14" s="45">
        <v>0</v>
      </c>
      <c r="P14" s="39">
        <v>0</v>
      </c>
      <c r="Q14" s="40">
        <v>0</v>
      </c>
      <c r="R14" s="41">
        <v>0</v>
      </c>
      <c r="S14" s="42" t="s">
        <v>169</v>
      </c>
      <c r="T14" s="43" t="s">
        <v>169</v>
      </c>
      <c r="U14" s="44" t="s">
        <v>169</v>
      </c>
      <c r="V14" s="45">
        <v>0</v>
      </c>
      <c r="W14" s="39">
        <v>23</v>
      </c>
      <c r="X14" s="40">
        <v>3</v>
      </c>
      <c r="Y14" s="41">
        <v>44</v>
      </c>
      <c r="Z14" s="42">
        <v>-28.1</v>
      </c>
      <c r="AA14" s="43">
        <v>50</v>
      </c>
      <c r="AB14" s="44">
        <v>25.7</v>
      </c>
      <c r="AC14" s="45">
        <v>6.4</v>
      </c>
      <c r="AD14" s="38" t="s">
        <v>59</v>
      </c>
      <c r="AE14" s="39">
        <v>1</v>
      </c>
      <c r="AF14" s="40">
        <v>0</v>
      </c>
      <c r="AG14" s="41">
        <v>1</v>
      </c>
      <c r="AH14" s="42">
        <v>-75</v>
      </c>
      <c r="AI14" s="43" t="s">
        <v>169</v>
      </c>
      <c r="AJ14" s="44">
        <v>-80</v>
      </c>
      <c r="AK14" s="45">
        <v>0</v>
      </c>
      <c r="AL14" s="39">
        <v>0</v>
      </c>
      <c r="AM14" s="40">
        <v>0</v>
      </c>
      <c r="AN14" s="41">
        <v>0</v>
      </c>
      <c r="AO14" s="42" t="s">
        <v>169</v>
      </c>
      <c r="AP14" s="43" t="s">
        <v>169</v>
      </c>
      <c r="AQ14" s="44" t="s">
        <v>169</v>
      </c>
      <c r="AR14" s="45">
        <v>0</v>
      </c>
      <c r="AS14" s="39">
        <v>7</v>
      </c>
      <c r="AT14" s="40">
        <v>0</v>
      </c>
      <c r="AU14" s="41">
        <v>14</v>
      </c>
      <c r="AV14" s="42">
        <v>40</v>
      </c>
      <c r="AW14" s="43">
        <v>-100</v>
      </c>
      <c r="AX14" s="44">
        <v>250</v>
      </c>
      <c r="AY14" s="45">
        <v>0</v>
      </c>
      <c r="AZ14" s="47">
        <v>0</v>
      </c>
      <c r="BA14" s="40">
        <v>0</v>
      </c>
      <c r="BB14" s="40">
        <v>0</v>
      </c>
      <c r="BC14" s="40">
        <v>24</v>
      </c>
      <c r="BD14" s="40">
        <v>14</v>
      </c>
      <c r="BE14" s="38" t="s">
        <v>59</v>
      </c>
      <c r="BF14" s="39">
        <v>39</v>
      </c>
      <c r="BG14" s="40">
        <v>5</v>
      </c>
      <c r="BH14" s="41">
        <v>71</v>
      </c>
      <c r="BI14" s="42">
        <v>-36.1</v>
      </c>
      <c r="BJ14" s="43">
        <v>-54.5</v>
      </c>
      <c r="BK14" s="44">
        <v>-4.0999999999999996</v>
      </c>
      <c r="BL14" s="45">
        <v>6.6</v>
      </c>
      <c r="BM14" s="39">
        <v>25</v>
      </c>
      <c r="BN14" s="40">
        <v>3</v>
      </c>
      <c r="BO14" s="41">
        <v>53</v>
      </c>
      <c r="BP14" s="42">
        <v>-37.5</v>
      </c>
      <c r="BQ14" s="43" t="s">
        <v>169</v>
      </c>
      <c r="BR14" s="44">
        <v>23.3</v>
      </c>
      <c r="BS14" s="45">
        <v>5.4</v>
      </c>
      <c r="BT14" s="39">
        <v>0</v>
      </c>
      <c r="BU14" s="40">
        <v>0</v>
      </c>
      <c r="BV14" s="41">
        <v>0</v>
      </c>
      <c r="BW14" s="42" t="s">
        <v>169</v>
      </c>
      <c r="BX14" s="43" t="s">
        <v>169</v>
      </c>
      <c r="BY14" s="44" t="s">
        <v>169</v>
      </c>
      <c r="BZ14" s="45">
        <v>0</v>
      </c>
      <c r="CA14" s="39">
        <v>0</v>
      </c>
      <c r="CB14" s="40">
        <v>0</v>
      </c>
      <c r="CC14" s="41">
        <v>0</v>
      </c>
      <c r="CD14" s="42" t="s">
        <v>169</v>
      </c>
      <c r="CE14" s="43" t="s">
        <v>169</v>
      </c>
      <c r="CF14" s="44" t="s">
        <v>169</v>
      </c>
      <c r="CG14" s="45">
        <v>0</v>
      </c>
      <c r="CH14" s="38" t="s">
        <v>59</v>
      </c>
      <c r="CI14" s="39">
        <v>17</v>
      </c>
      <c r="CJ14" s="40">
        <v>2</v>
      </c>
      <c r="CK14" s="41">
        <v>28</v>
      </c>
      <c r="CL14" s="42">
        <v>-19</v>
      </c>
      <c r="CM14" s="43">
        <v>-75</v>
      </c>
      <c r="CN14" s="44">
        <v>-9.6999999999999993</v>
      </c>
      <c r="CO14" s="45">
        <v>6.7</v>
      </c>
      <c r="CP14" s="39">
        <v>3</v>
      </c>
      <c r="CQ14" s="40">
        <v>0</v>
      </c>
      <c r="CR14" s="41">
        <v>10</v>
      </c>
      <c r="CS14" s="42">
        <v>0</v>
      </c>
      <c r="CT14" s="43" t="s">
        <v>169</v>
      </c>
      <c r="CU14" s="44">
        <v>0</v>
      </c>
      <c r="CV14" s="45">
        <v>0</v>
      </c>
      <c r="CW14" s="39">
        <v>22</v>
      </c>
      <c r="CX14" s="40">
        <v>3</v>
      </c>
      <c r="CY14" s="41">
        <v>43</v>
      </c>
      <c r="CZ14" s="42">
        <v>-45</v>
      </c>
      <c r="DA14" s="43" t="s">
        <v>169</v>
      </c>
      <c r="DB14" s="44" t="s">
        <v>169</v>
      </c>
      <c r="DC14" s="45">
        <v>6.5</v>
      </c>
      <c r="DD14" s="39">
        <v>0</v>
      </c>
      <c r="DE14" s="40">
        <v>0</v>
      </c>
      <c r="DF14" s="41">
        <v>0</v>
      </c>
      <c r="DG14" s="42">
        <v>-100</v>
      </c>
      <c r="DH14" s="43" t="s">
        <v>169</v>
      </c>
      <c r="DI14" s="44">
        <v>-100</v>
      </c>
      <c r="DJ14" s="45">
        <v>0</v>
      </c>
    </row>
    <row r="15" spans="1:114" ht="27.6" customHeight="1">
      <c r="A15" s="38" t="s">
        <v>60</v>
      </c>
      <c r="B15" s="39">
        <v>5</v>
      </c>
      <c r="C15" s="40">
        <v>2</v>
      </c>
      <c r="D15" s="41">
        <v>4</v>
      </c>
      <c r="E15" s="42">
        <v>-44.4</v>
      </c>
      <c r="F15" s="43">
        <v>100</v>
      </c>
      <c r="G15" s="44">
        <v>-73.3</v>
      </c>
      <c r="H15" s="45">
        <v>33.299999999999997</v>
      </c>
      <c r="I15" s="39">
        <v>0</v>
      </c>
      <c r="J15" s="40">
        <v>0</v>
      </c>
      <c r="K15" s="41">
        <v>0</v>
      </c>
      <c r="L15" s="42" t="s">
        <v>169</v>
      </c>
      <c r="M15" s="43" t="s">
        <v>169</v>
      </c>
      <c r="N15" s="44" t="s">
        <v>169</v>
      </c>
      <c r="O15" s="45">
        <v>0</v>
      </c>
      <c r="P15" s="39">
        <v>0</v>
      </c>
      <c r="Q15" s="40">
        <v>0</v>
      </c>
      <c r="R15" s="41">
        <v>0</v>
      </c>
      <c r="S15" s="42" t="s">
        <v>169</v>
      </c>
      <c r="T15" s="43" t="s">
        <v>169</v>
      </c>
      <c r="U15" s="44" t="s">
        <v>169</v>
      </c>
      <c r="V15" s="45">
        <v>0</v>
      </c>
      <c r="W15" s="39">
        <v>5</v>
      </c>
      <c r="X15" s="40">
        <v>2</v>
      </c>
      <c r="Y15" s="41">
        <v>4</v>
      </c>
      <c r="Z15" s="42">
        <v>150</v>
      </c>
      <c r="AA15" s="43">
        <v>100</v>
      </c>
      <c r="AB15" s="44">
        <v>100</v>
      </c>
      <c r="AC15" s="45">
        <v>33.299999999999997</v>
      </c>
      <c r="AD15" s="38" t="s">
        <v>60</v>
      </c>
      <c r="AE15" s="39">
        <v>0</v>
      </c>
      <c r="AF15" s="40">
        <v>0</v>
      </c>
      <c r="AG15" s="41">
        <v>0</v>
      </c>
      <c r="AH15" s="42">
        <v>-100</v>
      </c>
      <c r="AI15" s="43" t="s">
        <v>169</v>
      </c>
      <c r="AJ15" s="44">
        <v>-100</v>
      </c>
      <c r="AK15" s="45">
        <v>0</v>
      </c>
      <c r="AL15" s="39">
        <v>0</v>
      </c>
      <c r="AM15" s="40">
        <v>0</v>
      </c>
      <c r="AN15" s="41">
        <v>0</v>
      </c>
      <c r="AO15" s="42" t="s">
        <v>169</v>
      </c>
      <c r="AP15" s="43" t="s">
        <v>169</v>
      </c>
      <c r="AQ15" s="44" t="s">
        <v>169</v>
      </c>
      <c r="AR15" s="45">
        <v>0</v>
      </c>
      <c r="AS15" s="39">
        <v>0</v>
      </c>
      <c r="AT15" s="40">
        <v>0</v>
      </c>
      <c r="AU15" s="41">
        <v>0</v>
      </c>
      <c r="AV15" s="42">
        <v>-100</v>
      </c>
      <c r="AW15" s="43" t="s">
        <v>169</v>
      </c>
      <c r="AX15" s="44">
        <v>-100</v>
      </c>
      <c r="AY15" s="45">
        <v>0</v>
      </c>
      <c r="AZ15" s="47">
        <v>0</v>
      </c>
      <c r="BA15" s="40">
        <v>0</v>
      </c>
      <c r="BB15" s="40">
        <v>0</v>
      </c>
      <c r="BC15" s="40">
        <v>5</v>
      </c>
      <c r="BD15" s="40">
        <v>6</v>
      </c>
      <c r="BE15" s="38" t="s">
        <v>60</v>
      </c>
      <c r="BF15" s="39">
        <v>11</v>
      </c>
      <c r="BG15" s="40">
        <v>3</v>
      </c>
      <c r="BH15" s="41">
        <v>10</v>
      </c>
      <c r="BI15" s="42" t="s">
        <v>169</v>
      </c>
      <c r="BJ15" s="43">
        <v>50</v>
      </c>
      <c r="BK15" s="44">
        <v>-44.4</v>
      </c>
      <c r="BL15" s="45">
        <v>23.1</v>
      </c>
      <c r="BM15" s="39">
        <v>5</v>
      </c>
      <c r="BN15" s="40">
        <v>2</v>
      </c>
      <c r="BO15" s="41">
        <v>4</v>
      </c>
      <c r="BP15" s="42">
        <v>-44.4</v>
      </c>
      <c r="BQ15" s="43">
        <v>100</v>
      </c>
      <c r="BR15" s="44">
        <v>-73.3</v>
      </c>
      <c r="BS15" s="45">
        <v>33.299999999999997</v>
      </c>
      <c r="BT15" s="39">
        <v>0</v>
      </c>
      <c r="BU15" s="40">
        <v>0</v>
      </c>
      <c r="BV15" s="41">
        <v>0</v>
      </c>
      <c r="BW15" s="42" t="s">
        <v>169</v>
      </c>
      <c r="BX15" s="43" t="s">
        <v>169</v>
      </c>
      <c r="BY15" s="44" t="s">
        <v>169</v>
      </c>
      <c r="BZ15" s="45">
        <v>0</v>
      </c>
      <c r="CA15" s="39">
        <v>0</v>
      </c>
      <c r="CB15" s="40">
        <v>0</v>
      </c>
      <c r="CC15" s="41">
        <v>0</v>
      </c>
      <c r="CD15" s="42" t="s">
        <v>169</v>
      </c>
      <c r="CE15" s="43" t="s">
        <v>169</v>
      </c>
      <c r="CF15" s="44" t="s">
        <v>169</v>
      </c>
      <c r="CG15" s="45">
        <v>0</v>
      </c>
      <c r="CH15" s="38" t="s">
        <v>60</v>
      </c>
      <c r="CI15" s="39">
        <v>6</v>
      </c>
      <c r="CJ15" s="40">
        <v>1</v>
      </c>
      <c r="CK15" s="41">
        <v>6</v>
      </c>
      <c r="CL15" s="42">
        <v>-14.3</v>
      </c>
      <c r="CM15" s="43" t="s">
        <v>169</v>
      </c>
      <c r="CN15" s="44">
        <v>-53.8</v>
      </c>
      <c r="CO15" s="45">
        <v>14.3</v>
      </c>
      <c r="CP15" s="39">
        <v>0</v>
      </c>
      <c r="CQ15" s="40">
        <v>0</v>
      </c>
      <c r="CR15" s="41">
        <v>0</v>
      </c>
      <c r="CS15" s="42">
        <v>-100</v>
      </c>
      <c r="CT15" s="43" t="s">
        <v>169</v>
      </c>
      <c r="CU15" s="44">
        <v>-100</v>
      </c>
      <c r="CV15" s="45">
        <v>0</v>
      </c>
      <c r="CW15" s="39">
        <v>5</v>
      </c>
      <c r="CX15" s="40">
        <v>2</v>
      </c>
      <c r="CY15" s="41">
        <v>4</v>
      </c>
      <c r="CZ15" s="42">
        <v>25</v>
      </c>
      <c r="DA15" s="43">
        <v>100</v>
      </c>
      <c r="DB15" s="44">
        <v>-20</v>
      </c>
      <c r="DC15" s="45">
        <v>33.299999999999997</v>
      </c>
      <c r="DD15" s="39">
        <v>0</v>
      </c>
      <c r="DE15" s="40">
        <v>0</v>
      </c>
      <c r="DF15" s="41">
        <v>0</v>
      </c>
      <c r="DG15" s="42" t="s">
        <v>169</v>
      </c>
      <c r="DH15" s="43" t="s">
        <v>169</v>
      </c>
      <c r="DI15" s="44" t="s">
        <v>169</v>
      </c>
      <c r="DJ15" s="45">
        <v>0</v>
      </c>
    </row>
    <row r="16" spans="1:114" ht="22.15" customHeight="1">
      <c r="A16" s="38" t="s">
        <v>61</v>
      </c>
      <c r="B16" s="39">
        <v>2</v>
      </c>
      <c r="C16" s="40">
        <v>1</v>
      </c>
      <c r="D16" s="41">
        <v>7</v>
      </c>
      <c r="E16" s="42" t="s">
        <v>169</v>
      </c>
      <c r="F16" s="43">
        <v>-50</v>
      </c>
      <c r="G16" s="44">
        <v>0</v>
      </c>
      <c r="H16" s="45">
        <v>12.5</v>
      </c>
      <c r="I16" s="39">
        <v>0</v>
      </c>
      <c r="J16" s="40">
        <v>0</v>
      </c>
      <c r="K16" s="41">
        <v>0</v>
      </c>
      <c r="L16" s="42" t="s">
        <v>169</v>
      </c>
      <c r="M16" s="43" t="s">
        <v>169</v>
      </c>
      <c r="N16" s="44" t="s">
        <v>169</v>
      </c>
      <c r="O16" s="45">
        <v>0</v>
      </c>
      <c r="P16" s="39">
        <v>0</v>
      </c>
      <c r="Q16" s="40">
        <v>0</v>
      </c>
      <c r="R16" s="41">
        <v>0</v>
      </c>
      <c r="S16" s="42" t="s">
        <v>169</v>
      </c>
      <c r="T16" s="43" t="s">
        <v>169</v>
      </c>
      <c r="U16" s="44" t="s">
        <v>169</v>
      </c>
      <c r="V16" s="45">
        <v>0</v>
      </c>
      <c r="W16" s="39">
        <v>0</v>
      </c>
      <c r="X16" s="40">
        <v>0</v>
      </c>
      <c r="Y16" s="41">
        <v>0</v>
      </c>
      <c r="Z16" s="42" t="s">
        <v>169</v>
      </c>
      <c r="AA16" s="43" t="s">
        <v>169</v>
      </c>
      <c r="AB16" s="44" t="s">
        <v>169</v>
      </c>
      <c r="AC16" s="45">
        <v>0</v>
      </c>
      <c r="AD16" s="38" t="s">
        <v>61</v>
      </c>
      <c r="AE16" s="39">
        <v>1</v>
      </c>
      <c r="AF16" s="40">
        <v>0</v>
      </c>
      <c r="AG16" s="41">
        <v>1</v>
      </c>
      <c r="AH16" s="42">
        <v>-50</v>
      </c>
      <c r="AI16" s="43">
        <v>-100</v>
      </c>
      <c r="AJ16" s="44">
        <v>0</v>
      </c>
      <c r="AK16" s="45">
        <v>0</v>
      </c>
      <c r="AL16" s="39">
        <v>0</v>
      </c>
      <c r="AM16" s="40">
        <v>0</v>
      </c>
      <c r="AN16" s="41">
        <v>0</v>
      </c>
      <c r="AO16" s="42" t="s">
        <v>169</v>
      </c>
      <c r="AP16" s="43" t="s">
        <v>169</v>
      </c>
      <c r="AQ16" s="44" t="s">
        <v>169</v>
      </c>
      <c r="AR16" s="45">
        <v>0</v>
      </c>
      <c r="AS16" s="39">
        <v>1</v>
      </c>
      <c r="AT16" s="40">
        <v>1</v>
      </c>
      <c r="AU16" s="41">
        <v>6</v>
      </c>
      <c r="AV16" s="42">
        <v>0</v>
      </c>
      <c r="AW16" s="43">
        <v>0</v>
      </c>
      <c r="AX16" s="44">
        <v>0</v>
      </c>
      <c r="AY16" s="45">
        <v>14.3</v>
      </c>
      <c r="AZ16" s="47">
        <v>0</v>
      </c>
      <c r="BA16" s="40">
        <v>0</v>
      </c>
      <c r="BB16" s="40">
        <v>0</v>
      </c>
      <c r="BC16" s="40">
        <v>1</v>
      </c>
      <c r="BD16" s="40">
        <v>2</v>
      </c>
      <c r="BE16" s="38" t="s">
        <v>61</v>
      </c>
      <c r="BF16" s="39">
        <v>4</v>
      </c>
      <c r="BG16" s="40">
        <v>1</v>
      </c>
      <c r="BH16" s="41">
        <v>9</v>
      </c>
      <c r="BI16" s="42" t="s">
        <v>169</v>
      </c>
      <c r="BJ16" s="43">
        <v>-66.7</v>
      </c>
      <c r="BK16" s="44">
        <v>200</v>
      </c>
      <c r="BL16" s="45">
        <v>10</v>
      </c>
      <c r="BM16" s="39">
        <v>2</v>
      </c>
      <c r="BN16" s="40">
        <v>1</v>
      </c>
      <c r="BO16" s="41">
        <v>7</v>
      </c>
      <c r="BP16" s="42" t="s">
        <v>169</v>
      </c>
      <c r="BQ16" s="43">
        <v>-50</v>
      </c>
      <c r="BR16" s="44">
        <v>0</v>
      </c>
      <c r="BS16" s="45">
        <v>12.5</v>
      </c>
      <c r="BT16" s="39">
        <v>0</v>
      </c>
      <c r="BU16" s="40">
        <v>0</v>
      </c>
      <c r="BV16" s="41">
        <v>0</v>
      </c>
      <c r="BW16" s="42" t="s">
        <v>169</v>
      </c>
      <c r="BX16" s="43" t="s">
        <v>169</v>
      </c>
      <c r="BY16" s="44" t="s">
        <v>169</v>
      </c>
      <c r="BZ16" s="45">
        <v>0</v>
      </c>
      <c r="CA16" s="39">
        <v>0</v>
      </c>
      <c r="CB16" s="40">
        <v>0</v>
      </c>
      <c r="CC16" s="41">
        <v>0</v>
      </c>
      <c r="CD16" s="42" t="s">
        <v>169</v>
      </c>
      <c r="CE16" s="43" t="s">
        <v>169</v>
      </c>
      <c r="CF16" s="44" t="s">
        <v>169</v>
      </c>
      <c r="CG16" s="45">
        <v>0</v>
      </c>
      <c r="CH16" s="38" t="s">
        <v>61</v>
      </c>
      <c r="CI16" s="39">
        <v>3</v>
      </c>
      <c r="CJ16" s="40">
        <v>1</v>
      </c>
      <c r="CK16" s="41">
        <v>8</v>
      </c>
      <c r="CL16" s="42">
        <v>50</v>
      </c>
      <c r="CM16" s="43" t="s">
        <v>169</v>
      </c>
      <c r="CN16" s="44">
        <v>166.7</v>
      </c>
      <c r="CO16" s="45">
        <v>11.1</v>
      </c>
      <c r="CP16" s="39">
        <v>1</v>
      </c>
      <c r="CQ16" s="40">
        <v>1</v>
      </c>
      <c r="CR16" s="41">
        <v>6</v>
      </c>
      <c r="CS16" s="42">
        <v>0</v>
      </c>
      <c r="CT16" s="43">
        <v>0</v>
      </c>
      <c r="CU16" s="44">
        <v>0</v>
      </c>
      <c r="CV16" s="45">
        <v>14.3</v>
      </c>
      <c r="CW16" s="39">
        <v>1</v>
      </c>
      <c r="CX16" s="40">
        <v>0</v>
      </c>
      <c r="CY16" s="41">
        <v>1</v>
      </c>
      <c r="CZ16" s="42">
        <v>-50</v>
      </c>
      <c r="DA16" s="43">
        <v>-100</v>
      </c>
      <c r="DB16" s="44">
        <v>0</v>
      </c>
      <c r="DC16" s="45">
        <v>0</v>
      </c>
      <c r="DD16" s="39">
        <v>0</v>
      </c>
      <c r="DE16" s="40">
        <v>0</v>
      </c>
      <c r="DF16" s="41">
        <v>0</v>
      </c>
      <c r="DG16" s="42" t="s">
        <v>169</v>
      </c>
      <c r="DH16" s="43" t="s">
        <v>169</v>
      </c>
      <c r="DI16" s="44" t="s">
        <v>169</v>
      </c>
      <c r="DJ16" s="45">
        <v>0</v>
      </c>
    </row>
    <row r="17" spans="1:114" ht="22.15" customHeight="1">
      <c r="A17" s="38" t="s">
        <v>62</v>
      </c>
      <c r="B17" s="39">
        <v>54</v>
      </c>
      <c r="C17" s="40">
        <v>4</v>
      </c>
      <c r="D17" s="41">
        <v>65</v>
      </c>
      <c r="E17" s="42">
        <v>-37.200000000000003</v>
      </c>
      <c r="F17" s="43">
        <v>-77.8</v>
      </c>
      <c r="G17" s="44">
        <v>-43.5</v>
      </c>
      <c r="H17" s="45">
        <v>5.8</v>
      </c>
      <c r="I17" s="39">
        <v>0</v>
      </c>
      <c r="J17" s="40">
        <v>0</v>
      </c>
      <c r="K17" s="41">
        <v>0</v>
      </c>
      <c r="L17" s="42" t="s">
        <v>169</v>
      </c>
      <c r="M17" s="43" t="s">
        <v>169</v>
      </c>
      <c r="N17" s="44" t="s">
        <v>169</v>
      </c>
      <c r="O17" s="45">
        <v>0</v>
      </c>
      <c r="P17" s="39">
        <v>16</v>
      </c>
      <c r="Q17" s="40">
        <v>1</v>
      </c>
      <c r="R17" s="41">
        <v>21</v>
      </c>
      <c r="S17" s="42">
        <v>-74.2</v>
      </c>
      <c r="T17" s="43">
        <v>-93.3</v>
      </c>
      <c r="U17" s="44">
        <v>-75.599999999999994</v>
      </c>
      <c r="V17" s="45">
        <v>4.5</v>
      </c>
      <c r="W17" s="39">
        <v>0</v>
      </c>
      <c r="X17" s="40">
        <v>0</v>
      </c>
      <c r="Y17" s="41">
        <v>0</v>
      </c>
      <c r="Z17" s="42" t="s">
        <v>169</v>
      </c>
      <c r="AA17" s="43" t="s">
        <v>169</v>
      </c>
      <c r="AB17" s="44" t="s">
        <v>169</v>
      </c>
      <c r="AC17" s="45">
        <v>0</v>
      </c>
      <c r="AD17" s="38" t="s">
        <v>62</v>
      </c>
      <c r="AE17" s="39">
        <v>0</v>
      </c>
      <c r="AF17" s="40">
        <v>0</v>
      </c>
      <c r="AG17" s="41">
        <v>0</v>
      </c>
      <c r="AH17" s="42">
        <v>-100</v>
      </c>
      <c r="AI17" s="43">
        <v>-100</v>
      </c>
      <c r="AJ17" s="44">
        <v>-100</v>
      </c>
      <c r="AK17" s="45">
        <v>0</v>
      </c>
      <c r="AL17" s="39">
        <v>1</v>
      </c>
      <c r="AM17" s="40">
        <v>0</v>
      </c>
      <c r="AN17" s="41">
        <v>1</v>
      </c>
      <c r="AO17" s="42">
        <v>-75</v>
      </c>
      <c r="AP17" s="43" t="s">
        <v>169</v>
      </c>
      <c r="AQ17" s="44">
        <v>-75</v>
      </c>
      <c r="AR17" s="45">
        <v>0</v>
      </c>
      <c r="AS17" s="39">
        <v>37</v>
      </c>
      <c r="AT17" s="40">
        <v>3</v>
      </c>
      <c r="AU17" s="41">
        <v>43</v>
      </c>
      <c r="AV17" s="42">
        <v>146.69999999999999</v>
      </c>
      <c r="AW17" s="43">
        <v>50</v>
      </c>
      <c r="AX17" s="44">
        <v>104.8</v>
      </c>
      <c r="AY17" s="45">
        <v>6.5</v>
      </c>
      <c r="AZ17" s="47">
        <v>0</v>
      </c>
      <c r="BA17" s="40">
        <v>15</v>
      </c>
      <c r="BB17" s="40">
        <v>0</v>
      </c>
      <c r="BC17" s="40">
        <v>1</v>
      </c>
      <c r="BD17" s="40">
        <v>52</v>
      </c>
      <c r="BE17" s="38" t="s">
        <v>62</v>
      </c>
      <c r="BF17" s="39">
        <v>100</v>
      </c>
      <c r="BG17" s="40">
        <v>16</v>
      </c>
      <c r="BH17" s="41">
        <v>138</v>
      </c>
      <c r="BI17" s="42">
        <v>2</v>
      </c>
      <c r="BJ17" s="43">
        <v>-15.8</v>
      </c>
      <c r="BK17" s="44">
        <v>2.2000000000000002</v>
      </c>
      <c r="BL17" s="45">
        <v>10.4</v>
      </c>
      <c r="BM17" s="39">
        <v>48</v>
      </c>
      <c r="BN17" s="40">
        <v>4</v>
      </c>
      <c r="BO17" s="41">
        <v>59</v>
      </c>
      <c r="BP17" s="42">
        <v>-43.5</v>
      </c>
      <c r="BQ17" s="43">
        <v>-77.8</v>
      </c>
      <c r="BR17" s="44">
        <v>-48.2</v>
      </c>
      <c r="BS17" s="45">
        <v>6.3</v>
      </c>
      <c r="BT17" s="39">
        <v>18</v>
      </c>
      <c r="BU17" s="40">
        <v>3</v>
      </c>
      <c r="BV17" s="41">
        <v>31</v>
      </c>
      <c r="BW17" s="42">
        <v>-35.700000000000003</v>
      </c>
      <c r="BX17" s="43">
        <v>-50</v>
      </c>
      <c r="BY17" s="44">
        <v>-29.5</v>
      </c>
      <c r="BZ17" s="45">
        <v>8.8000000000000007</v>
      </c>
      <c r="CA17" s="39">
        <v>2</v>
      </c>
      <c r="CB17" s="40">
        <v>0</v>
      </c>
      <c r="CC17" s="41">
        <v>7</v>
      </c>
      <c r="CD17" s="42" t="s">
        <v>169</v>
      </c>
      <c r="CE17" s="43" t="s">
        <v>169</v>
      </c>
      <c r="CF17" s="44">
        <v>250</v>
      </c>
      <c r="CG17" s="45">
        <v>0</v>
      </c>
      <c r="CH17" s="38" t="s">
        <v>62</v>
      </c>
      <c r="CI17" s="39">
        <v>51</v>
      </c>
      <c r="CJ17" s="40">
        <v>9</v>
      </c>
      <c r="CK17" s="41">
        <v>74</v>
      </c>
      <c r="CL17" s="42">
        <v>-1.9</v>
      </c>
      <c r="CM17" s="43">
        <v>-10</v>
      </c>
      <c r="CN17" s="44">
        <v>2.8</v>
      </c>
      <c r="CO17" s="45">
        <v>10.8</v>
      </c>
      <c r="CP17" s="39">
        <v>19</v>
      </c>
      <c r="CQ17" s="40">
        <v>2</v>
      </c>
      <c r="CR17" s="41">
        <v>25</v>
      </c>
      <c r="CS17" s="42">
        <v>-54.8</v>
      </c>
      <c r="CT17" s="43">
        <v>-80</v>
      </c>
      <c r="CU17" s="44">
        <v>-52.8</v>
      </c>
      <c r="CV17" s="45">
        <v>7.4</v>
      </c>
      <c r="CW17" s="39">
        <v>28</v>
      </c>
      <c r="CX17" s="40">
        <v>2</v>
      </c>
      <c r="CY17" s="41">
        <v>31</v>
      </c>
      <c r="CZ17" s="42">
        <v>64.7</v>
      </c>
      <c r="DA17" s="43">
        <v>-33.299999999999997</v>
      </c>
      <c r="DB17" s="44">
        <v>72.2</v>
      </c>
      <c r="DC17" s="45">
        <v>6.1</v>
      </c>
      <c r="DD17" s="39">
        <v>0</v>
      </c>
      <c r="DE17" s="40">
        <v>0</v>
      </c>
      <c r="DF17" s="41">
        <v>0</v>
      </c>
      <c r="DG17" s="42" t="s">
        <v>169</v>
      </c>
      <c r="DH17" s="43" t="s">
        <v>169</v>
      </c>
      <c r="DI17" s="44" t="s">
        <v>169</v>
      </c>
      <c r="DJ17" s="45">
        <v>0</v>
      </c>
    </row>
    <row r="18" spans="1:114" ht="22.15" customHeight="1">
      <c r="A18" s="38" t="s">
        <v>63</v>
      </c>
      <c r="B18" s="39">
        <v>0</v>
      </c>
      <c r="C18" s="40">
        <v>0</v>
      </c>
      <c r="D18" s="41">
        <v>0</v>
      </c>
      <c r="E18" s="42">
        <v>-100</v>
      </c>
      <c r="F18" s="43" t="s">
        <v>169</v>
      </c>
      <c r="G18" s="44">
        <v>-100</v>
      </c>
      <c r="H18" s="45">
        <v>0</v>
      </c>
      <c r="I18" s="39">
        <v>0</v>
      </c>
      <c r="J18" s="40">
        <v>0</v>
      </c>
      <c r="K18" s="41">
        <v>0</v>
      </c>
      <c r="L18" s="42" t="s">
        <v>169</v>
      </c>
      <c r="M18" s="43" t="s">
        <v>169</v>
      </c>
      <c r="N18" s="44" t="s">
        <v>169</v>
      </c>
      <c r="O18" s="45">
        <v>0</v>
      </c>
      <c r="P18" s="39">
        <v>0</v>
      </c>
      <c r="Q18" s="40">
        <v>0</v>
      </c>
      <c r="R18" s="41">
        <v>0</v>
      </c>
      <c r="S18" s="42" t="s">
        <v>169</v>
      </c>
      <c r="T18" s="43" t="s">
        <v>169</v>
      </c>
      <c r="U18" s="44" t="s">
        <v>169</v>
      </c>
      <c r="V18" s="45">
        <v>0</v>
      </c>
      <c r="W18" s="39">
        <v>0</v>
      </c>
      <c r="X18" s="40">
        <v>0</v>
      </c>
      <c r="Y18" s="41">
        <v>0</v>
      </c>
      <c r="Z18" s="42">
        <v>-100</v>
      </c>
      <c r="AA18" s="43" t="s">
        <v>169</v>
      </c>
      <c r="AB18" s="44">
        <v>-100</v>
      </c>
      <c r="AC18" s="45">
        <v>0</v>
      </c>
      <c r="AD18" s="38" t="s">
        <v>63</v>
      </c>
      <c r="AE18" s="39">
        <v>0</v>
      </c>
      <c r="AF18" s="40">
        <v>0</v>
      </c>
      <c r="AG18" s="41">
        <v>0</v>
      </c>
      <c r="AH18" s="42" t="s">
        <v>169</v>
      </c>
      <c r="AI18" s="43" t="s">
        <v>169</v>
      </c>
      <c r="AJ18" s="44" t="s">
        <v>169</v>
      </c>
      <c r="AK18" s="45">
        <v>0</v>
      </c>
      <c r="AL18" s="39">
        <v>0</v>
      </c>
      <c r="AM18" s="40">
        <v>0</v>
      </c>
      <c r="AN18" s="41">
        <v>0</v>
      </c>
      <c r="AO18" s="42" t="s">
        <v>169</v>
      </c>
      <c r="AP18" s="43" t="s">
        <v>169</v>
      </c>
      <c r="AQ18" s="44" t="s">
        <v>169</v>
      </c>
      <c r="AR18" s="45">
        <v>0</v>
      </c>
      <c r="AS18" s="39">
        <v>0</v>
      </c>
      <c r="AT18" s="40">
        <v>0</v>
      </c>
      <c r="AU18" s="41">
        <v>0</v>
      </c>
      <c r="AV18" s="42" t="s">
        <v>169</v>
      </c>
      <c r="AW18" s="43" t="s">
        <v>169</v>
      </c>
      <c r="AX18" s="44" t="s">
        <v>169</v>
      </c>
      <c r="AY18" s="45">
        <v>0</v>
      </c>
      <c r="AZ18" s="47">
        <v>0</v>
      </c>
      <c r="BA18" s="40">
        <v>0</v>
      </c>
      <c r="BB18" s="40">
        <v>0</v>
      </c>
      <c r="BC18" s="40">
        <v>0</v>
      </c>
      <c r="BD18" s="40">
        <v>4</v>
      </c>
      <c r="BE18" s="38" t="s">
        <v>63</v>
      </c>
      <c r="BF18" s="39">
        <v>4</v>
      </c>
      <c r="BG18" s="40">
        <v>0</v>
      </c>
      <c r="BH18" s="41">
        <v>5</v>
      </c>
      <c r="BI18" s="42" t="s">
        <v>169</v>
      </c>
      <c r="BJ18" s="43" t="s">
        <v>169</v>
      </c>
      <c r="BK18" s="44">
        <v>25</v>
      </c>
      <c r="BL18" s="45">
        <v>0</v>
      </c>
      <c r="BM18" s="39">
        <v>0</v>
      </c>
      <c r="BN18" s="40">
        <v>0</v>
      </c>
      <c r="BO18" s="41">
        <v>0</v>
      </c>
      <c r="BP18" s="42">
        <v>-100</v>
      </c>
      <c r="BQ18" s="43" t="s">
        <v>169</v>
      </c>
      <c r="BR18" s="44">
        <v>-100</v>
      </c>
      <c r="BS18" s="45">
        <v>0</v>
      </c>
      <c r="BT18" s="39">
        <v>0</v>
      </c>
      <c r="BU18" s="40">
        <v>0</v>
      </c>
      <c r="BV18" s="41">
        <v>0</v>
      </c>
      <c r="BW18" s="42" t="s">
        <v>169</v>
      </c>
      <c r="BX18" s="43" t="s">
        <v>169</v>
      </c>
      <c r="BY18" s="44" t="s">
        <v>169</v>
      </c>
      <c r="BZ18" s="45">
        <v>0</v>
      </c>
      <c r="CA18" s="39">
        <v>0</v>
      </c>
      <c r="CB18" s="40">
        <v>0</v>
      </c>
      <c r="CC18" s="41">
        <v>0</v>
      </c>
      <c r="CD18" s="42" t="s">
        <v>169</v>
      </c>
      <c r="CE18" s="43" t="s">
        <v>169</v>
      </c>
      <c r="CF18" s="44" t="s">
        <v>169</v>
      </c>
      <c r="CG18" s="45">
        <v>0</v>
      </c>
      <c r="CH18" s="38" t="s">
        <v>63</v>
      </c>
      <c r="CI18" s="39">
        <v>4</v>
      </c>
      <c r="CJ18" s="40">
        <v>0</v>
      </c>
      <c r="CK18" s="41">
        <v>5</v>
      </c>
      <c r="CL18" s="42">
        <v>33.299999999999997</v>
      </c>
      <c r="CM18" s="43" t="s">
        <v>169</v>
      </c>
      <c r="CN18" s="44">
        <v>66.7</v>
      </c>
      <c r="CO18" s="45">
        <v>0</v>
      </c>
      <c r="CP18" s="39">
        <v>0</v>
      </c>
      <c r="CQ18" s="40">
        <v>0</v>
      </c>
      <c r="CR18" s="41">
        <v>0</v>
      </c>
      <c r="CS18" s="42">
        <v>-100</v>
      </c>
      <c r="CT18" s="43" t="s">
        <v>169</v>
      </c>
      <c r="CU18" s="44">
        <v>-100</v>
      </c>
      <c r="CV18" s="45">
        <v>0</v>
      </c>
      <c r="CW18" s="39">
        <v>0</v>
      </c>
      <c r="CX18" s="40">
        <v>0</v>
      </c>
      <c r="CY18" s="41">
        <v>0</v>
      </c>
      <c r="CZ18" s="42">
        <v>-100</v>
      </c>
      <c r="DA18" s="43" t="s">
        <v>169</v>
      </c>
      <c r="DB18" s="44">
        <v>-100</v>
      </c>
      <c r="DC18" s="45">
        <v>0</v>
      </c>
      <c r="DD18" s="39">
        <v>0</v>
      </c>
      <c r="DE18" s="40">
        <v>0</v>
      </c>
      <c r="DF18" s="41">
        <v>0</v>
      </c>
      <c r="DG18" s="42" t="s">
        <v>169</v>
      </c>
      <c r="DH18" s="43" t="s">
        <v>169</v>
      </c>
      <c r="DI18" s="44" t="s">
        <v>169</v>
      </c>
      <c r="DJ18" s="45">
        <v>0</v>
      </c>
    </row>
    <row r="19" spans="1:114" ht="22.15" customHeight="1">
      <c r="A19" s="38" t="s">
        <v>64</v>
      </c>
      <c r="B19" s="39">
        <v>55</v>
      </c>
      <c r="C19" s="40">
        <v>4</v>
      </c>
      <c r="D19" s="41">
        <v>64</v>
      </c>
      <c r="E19" s="42">
        <v>-31.3</v>
      </c>
      <c r="F19" s="43">
        <v>-20</v>
      </c>
      <c r="G19" s="44">
        <v>-39.6</v>
      </c>
      <c r="H19" s="45">
        <v>5.9</v>
      </c>
      <c r="I19" s="39">
        <v>0</v>
      </c>
      <c r="J19" s="40">
        <v>0</v>
      </c>
      <c r="K19" s="41">
        <v>0</v>
      </c>
      <c r="L19" s="42" t="s">
        <v>169</v>
      </c>
      <c r="M19" s="43" t="s">
        <v>169</v>
      </c>
      <c r="N19" s="44" t="s">
        <v>169</v>
      </c>
      <c r="O19" s="45">
        <v>0</v>
      </c>
      <c r="P19" s="39">
        <v>0</v>
      </c>
      <c r="Q19" s="40">
        <v>0</v>
      </c>
      <c r="R19" s="41">
        <v>0</v>
      </c>
      <c r="S19" s="42" t="s">
        <v>169</v>
      </c>
      <c r="T19" s="43" t="s">
        <v>169</v>
      </c>
      <c r="U19" s="44" t="s">
        <v>169</v>
      </c>
      <c r="V19" s="45">
        <v>0</v>
      </c>
      <c r="W19" s="39">
        <v>45</v>
      </c>
      <c r="X19" s="40">
        <v>2</v>
      </c>
      <c r="Y19" s="41">
        <v>51</v>
      </c>
      <c r="Z19" s="42">
        <v>-34.799999999999997</v>
      </c>
      <c r="AA19" s="43">
        <v>-50</v>
      </c>
      <c r="AB19" s="44">
        <v>-45.2</v>
      </c>
      <c r="AC19" s="45">
        <v>3.8</v>
      </c>
      <c r="AD19" s="38" t="s">
        <v>64</v>
      </c>
      <c r="AE19" s="39">
        <v>3</v>
      </c>
      <c r="AF19" s="40">
        <v>1</v>
      </c>
      <c r="AG19" s="41">
        <v>4</v>
      </c>
      <c r="AH19" s="42">
        <v>-57.1</v>
      </c>
      <c r="AI19" s="43" t="s">
        <v>169</v>
      </c>
      <c r="AJ19" s="44">
        <v>-55.6</v>
      </c>
      <c r="AK19" s="45">
        <v>20</v>
      </c>
      <c r="AL19" s="39">
        <v>0</v>
      </c>
      <c r="AM19" s="40">
        <v>0</v>
      </c>
      <c r="AN19" s="41">
        <v>0</v>
      </c>
      <c r="AO19" s="42" t="s">
        <v>169</v>
      </c>
      <c r="AP19" s="43" t="s">
        <v>169</v>
      </c>
      <c r="AQ19" s="44" t="s">
        <v>169</v>
      </c>
      <c r="AR19" s="45">
        <v>0</v>
      </c>
      <c r="AS19" s="39">
        <v>7</v>
      </c>
      <c r="AT19" s="40">
        <v>1</v>
      </c>
      <c r="AU19" s="41">
        <v>9</v>
      </c>
      <c r="AV19" s="42">
        <v>75</v>
      </c>
      <c r="AW19" s="43">
        <v>0</v>
      </c>
      <c r="AX19" s="44">
        <v>125</v>
      </c>
      <c r="AY19" s="45">
        <v>10</v>
      </c>
      <c r="AZ19" s="47">
        <v>0</v>
      </c>
      <c r="BA19" s="40">
        <v>0</v>
      </c>
      <c r="BB19" s="40">
        <v>45</v>
      </c>
      <c r="BC19" s="40">
        <v>3</v>
      </c>
      <c r="BD19" s="40">
        <v>7</v>
      </c>
      <c r="BE19" s="38" t="s">
        <v>64</v>
      </c>
      <c r="BF19" s="39">
        <v>62</v>
      </c>
      <c r="BG19" s="40">
        <v>5</v>
      </c>
      <c r="BH19" s="41">
        <v>82</v>
      </c>
      <c r="BI19" s="42">
        <v>-27.9</v>
      </c>
      <c r="BJ19" s="43">
        <v>-16.7</v>
      </c>
      <c r="BK19" s="44">
        <v>-29.9</v>
      </c>
      <c r="BL19" s="45">
        <v>5.7</v>
      </c>
      <c r="BM19" s="39">
        <v>55</v>
      </c>
      <c r="BN19" s="40">
        <v>4</v>
      </c>
      <c r="BO19" s="41">
        <v>64</v>
      </c>
      <c r="BP19" s="42">
        <v>-28.6</v>
      </c>
      <c r="BQ19" s="43">
        <v>-20</v>
      </c>
      <c r="BR19" s="44">
        <v>-37.299999999999997</v>
      </c>
      <c r="BS19" s="45">
        <v>5.9</v>
      </c>
      <c r="BT19" s="39">
        <v>0</v>
      </c>
      <c r="BU19" s="40">
        <v>0</v>
      </c>
      <c r="BV19" s="41">
        <v>0</v>
      </c>
      <c r="BW19" s="42" t="s">
        <v>169</v>
      </c>
      <c r="BX19" s="43" t="s">
        <v>169</v>
      </c>
      <c r="BY19" s="44" t="s">
        <v>169</v>
      </c>
      <c r="BZ19" s="45">
        <v>0</v>
      </c>
      <c r="CA19" s="39">
        <v>0</v>
      </c>
      <c r="CB19" s="40">
        <v>0</v>
      </c>
      <c r="CC19" s="41">
        <v>0</v>
      </c>
      <c r="CD19" s="42" t="s">
        <v>169</v>
      </c>
      <c r="CE19" s="43" t="s">
        <v>169</v>
      </c>
      <c r="CF19" s="44" t="s">
        <v>169</v>
      </c>
      <c r="CG19" s="45">
        <v>0</v>
      </c>
      <c r="CH19" s="38" t="s">
        <v>64</v>
      </c>
      <c r="CI19" s="39">
        <v>12</v>
      </c>
      <c r="CJ19" s="40">
        <v>2</v>
      </c>
      <c r="CK19" s="41">
        <v>24</v>
      </c>
      <c r="CL19" s="42">
        <v>33.299999999999997</v>
      </c>
      <c r="CM19" s="43">
        <v>100</v>
      </c>
      <c r="CN19" s="44">
        <v>60</v>
      </c>
      <c r="CO19" s="45">
        <v>7.7</v>
      </c>
      <c r="CP19" s="39">
        <v>5</v>
      </c>
      <c r="CQ19" s="40">
        <v>1</v>
      </c>
      <c r="CR19" s="41">
        <v>6</v>
      </c>
      <c r="CS19" s="42">
        <v>0</v>
      </c>
      <c r="CT19" s="43">
        <v>0</v>
      </c>
      <c r="CU19" s="44">
        <v>0</v>
      </c>
      <c r="CV19" s="45">
        <v>14.3</v>
      </c>
      <c r="CW19" s="39">
        <v>49</v>
      </c>
      <c r="CX19" s="40">
        <v>3</v>
      </c>
      <c r="CY19" s="41">
        <v>57</v>
      </c>
      <c r="CZ19" s="42">
        <v>-36.4</v>
      </c>
      <c r="DA19" s="43">
        <v>-40</v>
      </c>
      <c r="DB19" s="44">
        <v>-44.1</v>
      </c>
      <c r="DC19" s="45">
        <v>5</v>
      </c>
      <c r="DD19" s="39">
        <v>0</v>
      </c>
      <c r="DE19" s="40">
        <v>0</v>
      </c>
      <c r="DF19" s="41">
        <v>0</v>
      </c>
      <c r="DG19" s="42" t="s">
        <v>169</v>
      </c>
      <c r="DH19" s="43" t="s">
        <v>169</v>
      </c>
      <c r="DI19" s="44" t="s">
        <v>169</v>
      </c>
      <c r="DJ19" s="45">
        <v>0</v>
      </c>
    </row>
    <row r="20" spans="1:114" ht="22.15" customHeight="1">
      <c r="A20" s="38" t="s">
        <v>65</v>
      </c>
      <c r="B20" s="39">
        <v>7</v>
      </c>
      <c r="C20" s="40">
        <v>1</v>
      </c>
      <c r="D20" s="41">
        <v>7</v>
      </c>
      <c r="E20" s="42">
        <v>40</v>
      </c>
      <c r="F20" s="43">
        <v>0</v>
      </c>
      <c r="G20" s="44">
        <v>-22.2</v>
      </c>
      <c r="H20" s="45">
        <v>12.5</v>
      </c>
      <c r="I20" s="39">
        <v>0</v>
      </c>
      <c r="J20" s="40">
        <v>0</v>
      </c>
      <c r="K20" s="41">
        <v>0</v>
      </c>
      <c r="L20" s="42" t="s">
        <v>169</v>
      </c>
      <c r="M20" s="43" t="s">
        <v>169</v>
      </c>
      <c r="N20" s="44" t="s">
        <v>169</v>
      </c>
      <c r="O20" s="45">
        <v>0</v>
      </c>
      <c r="P20" s="39">
        <v>0</v>
      </c>
      <c r="Q20" s="40">
        <v>0</v>
      </c>
      <c r="R20" s="41">
        <v>0</v>
      </c>
      <c r="S20" s="42" t="s">
        <v>169</v>
      </c>
      <c r="T20" s="43" t="s">
        <v>169</v>
      </c>
      <c r="U20" s="44" t="s">
        <v>169</v>
      </c>
      <c r="V20" s="45">
        <v>0</v>
      </c>
      <c r="W20" s="39">
        <v>4</v>
      </c>
      <c r="X20" s="40">
        <v>0</v>
      </c>
      <c r="Y20" s="41">
        <v>5</v>
      </c>
      <c r="Z20" s="42">
        <v>300</v>
      </c>
      <c r="AA20" s="43" t="s">
        <v>169</v>
      </c>
      <c r="AB20" s="44">
        <v>400</v>
      </c>
      <c r="AC20" s="45">
        <v>0</v>
      </c>
      <c r="AD20" s="38" t="s">
        <v>65</v>
      </c>
      <c r="AE20" s="39">
        <v>0</v>
      </c>
      <c r="AF20" s="40">
        <v>0</v>
      </c>
      <c r="AG20" s="41">
        <v>0</v>
      </c>
      <c r="AH20" s="42" t="s">
        <v>169</v>
      </c>
      <c r="AI20" s="43" t="s">
        <v>169</v>
      </c>
      <c r="AJ20" s="44" t="s">
        <v>169</v>
      </c>
      <c r="AK20" s="45">
        <v>0</v>
      </c>
      <c r="AL20" s="39">
        <v>0</v>
      </c>
      <c r="AM20" s="40">
        <v>0</v>
      </c>
      <c r="AN20" s="41">
        <v>0</v>
      </c>
      <c r="AO20" s="42" t="s">
        <v>169</v>
      </c>
      <c r="AP20" s="43" t="s">
        <v>169</v>
      </c>
      <c r="AQ20" s="44" t="s">
        <v>169</v>
      </c>
      <c r="AR20" s="45">
        <v>0</v>
      </c>
      <c r="AS20" s="39">
        <v>3</v>
      </c>
      <c r="AT20" s="40">
        <v>1</v>
      </c>
      <c r="AU20" s="41">
        <v>2</v>
      </c>
      <c r="AV20" s="42">
        <v>-25</v>
      </c>
      <c r="AW20" s="43">
        <v>0</v>
      </c>
      <c r="AX20" s="44">
        <v>-75</v>
      </c>
      <c r="AY20" s="45">
        <v>33.299999999999997</v>
      </c>
      <c r="AZ20" s="47">
        <v>0</v>
      </c>
      <c r="BA20" s="40">
        <v>0</v>
      </c>
      <c r="BB20" s="40">
        <v>0</v>
      </c>
      <c r="BC20" s="40">
        <v>4</v>
      </c>
      <c r="BD20" s="40">
        <v>9</v>
      </c>
      <c r="BE20" s="38" t="s">
        <v>65</v>
      </c>
      <c r="BF20" s="39">
        <v>14</v>
      </c>
      <c r="BG20" s="40">
        <v>1</v>
      </c>
      <c r="BH20" s="41">
        <v>16</v>
      </c>
      <c r="BI20" s="42">
        <v>-22.2</v>
      </c>
      <c r="BJ20" s="43">
        <v>-75</v>
      </c>
      <c r="BK20" s="44">
        <v>-36</v>
      </c>
      <c r="BL20" s="45">
        <v>5.9</v>
      </c>
      <c r="BM20" s="39">
        <v>5</v>
      </c>
      <c r="BN20" s="40">
        <v>1</v>
      </c>
      <c r="BO20" s="41">
        <v>5</v>
      </c>
      <c r="BP20" s="42">
        <v>25</v>
      </c>
      <c r="BQ20" s="43">
        <v>0</v>
      </c>
      <c r="BR20" s="44">
        <v>-37.5</v>
      </c>
      <c r="BS20" s="45">
        <v>16.7</v>
      </c>
      <c r="BT20" s="39">
        <v>0</v>
      </c>
      <c r="BU20" s="40">
        <v>0</v>
      </c>
      <c r="BV20" s="41">
        <v>0</v>
      </c>
      <c r="BW20" s="42" t="s">
        <v>169</v>
      </c>
      <c r="BX20" s="43" t="s">
        <v>169</v>
      </c>
      <c r="BY20" s="44" t="s">
        <v>169</v>
      </c>
      <c r="BZ20" s="45">
        <v>0</v>
      </c>
      <c r="CA20" s="39">
        <v>0</v>
      </c>
      <c r="CB20" s="40">
        <v>0</v>
      </c>
      <c r="CC20" s="41">
        <v>0</v>
      </c>
      <c r="CD20" s="42" t="s">
        <v>169</v>
      </c>
      <c r="CE20" s="43" t="s">
        <v>169</v>
      </c>
      <c r="CF20" s="44" t="s">
        <v>169</v>
      </c>
      <c r="CG20" s="45">
        <v>0</v>
      </c>
      <c r="CH20" s="38" t="s">
        <v>65</v>
      </c>
      <c r="CI20" s="39">
        <v>8</v>
      </c>
      <c r="CJ20" s="40">
        <v>1</v>
      </c>
      <c r="CK20" s="41">
        <v>9</v>
      </c>
      <c r="CL20" s="42">
        <v>-50</v>
      </c>
      <c r="CM20" s="43">
        <v>-75</v>
      </c>
      <c r="CN20" s="44">
        <v>-60.9</v>
      </c>
      <c r="CO20" s="45">
        <v>10</v>
      </c>
      <c r="CP20" s="39">
        <v>1</v>
      </c>
      <c r="CQ20" s="40">
        <v>1</v>
      </c>
      <c r="CR20" s="41">
        <v>0</v>
      </c>
      <c r="CS20" s="42">
        <v>-50</v>
      </c>
      <c r="CT20" s="43">
        <v>0</v>
      </c>
      <c r="CU20" s="44">
        <v>-100</v>
      </c>
      <c r="CV20" s="45">
        <v>100</v>
      </c>
      <c r="CW20" s="39">
        <v>4</v>
      </c>
      <c r="CX20" s="40">
        <v>0</v>
      </c>
      <c r="CY20" s="41">
        <v>5</v>
      </c>
      <c r="CZ20" s="42">
        <v>100</v>
      </c>
      <c r="DA20" s="43" t="s">
        <v>169</v>
      </c>
      <c r="DB20" s="44">
        <v>150</v>
      </c>
      <c r="DC20" s="45">
        <v>0</v>
      </c>
      <c r="DD20" s="39">
        <v>0</v>
      </c>
      <c r="DE20" s="40">
        <v>0</v>
      </c>
      <c r="DF20" s="41">
        <v>0</v>
      </c>
      <c r="DG20" s="42" t="s">
        <v>169</v>
      </c>
      <c r="DH20" s="43" t="s">
        <v>169</v>
      </c>
      <c r="DI20" s="44" t="s">
        <v>169</v>
      </c>
      <c r="DJ20" s="45">
        <v>0</v>
      </c>
    </row>
    <row r="21" spans="1:114" ht="22.15" customHeight="1">
      <c r="A21" s="38" t="s">
        <v>66</v>
      </c>
      <c r="B21" s="39">
        <v>11</v>
      </c>
      <c r="C21" s="40">
        <v>1</v>
      </c>
      <c r="D21" s="41">
        <v>17</v>
      </c>
      <c r="E21" s="42">
        <v>-66.7</v>
      </c>
      <c r="F21" s="43">
        <v>-50</v>
      </c>
      <c r="G21" s="44">
        <v>-56.4</v>
      </c>
      <c r="H21" s="45">
        <v>5.6</v>
      </c>
      <c r="I21" s="39">
        <v>0</v>
      </c>
      <c r="J21" s="40">
        <v>0</v>
      </c>
      <c r="K21" s="41">
        <v>0</v>
      </c>
      <c r="L21" s="42" t="s">
        <v>169</v>
      </c>
      <c r="M21" s="43" t="s">
        <v>169</v>
      </c>
      <c r="N21" s="44" t="s">
        <v>169</v>
      </c>
      <c r="O21" s="45">
        <v>0</v>
      </c>
      <c r="P21" s="39">
        <v>0</v>
      </c>
      <c r="Q21" s="40">
        <v>0</v>
      </c>
      <c r="R21" s="41">
        <v>0</v>
      </c>
      <c r="S21" s="42" t="s">
        <v>169</v>
      </c>
      <c r="T21" s="43" t="s">
        <v>169</v>
      </c>
      <c r="U21" s="44" t="s">
        <v>169</v>
      </c>
      <c r="V21" s="45">
        <v>0</v>
      </c>
      <c r="W21" s="39">
        <v>0</v>
      </c>
      <c r="X21" s="40">
        <v>0</v>
      </c>
      <c r="Y21" s="41">
        <v>0</v>
      </c>
      <c r="Z21" s="42" t="s">
        <v>169</v>
      </c>
      <c r="AA21" s="43" t="s">
        <v>169</v>
      </c>
      <c r="AB21" s="44" t="s">
        <v>169</v>
      </c>
      <c r="AC21" s="45">
        <v>0</v>
      </c>
      <c r="AD21" s="38" t="s">
        <v>66</v>
      </c>
      <c r="AE21" s="39">
        <v>3</v>
      </c>
      <c r="AF21" s="40">
        <v>0</v>
      </c>
      <c r="AG21" s="41">
        <v>3</v>
      </c>
      <c r="AH21" s="42">
        <v>-57.1</v>
      </c>
      <c r="AI21" s="43" t="s">
        <v>169</v>
      </c>
      <c r="AJ21" s="44">
        <v>-66.7</v>
      </c>
      <c r="AK21" s="45">
        <v>0</v>
      </c>
      <c r="AL21" s="39">
        <v>0</v>
      </c>
      <c r="AM21" s="40">
        <v>0</v>
      </c>
      <c r="AN21" s="41">
        <v>0</v>
      </c>
      <c r="AO21" s="42">
        <v>-100</v>
      </c>
      <c r="AP21" s="43" t="s">
        <v>169</v>
      </c>
      <c r="AQ21" s="44">
        <v>-100</v>
      </c>
      <c r="AR21" s="45">
        <v>0</v>
      </c>
      <c r="AS21" s="39">
        <v>8</v>
      </c>
      <c r="AT21" s="40">
        <v>1</v>
      </c>
      <c r="AU21" s="41">
        <v>14</v>
      </c>
      <c r="AV21" s="42">
        <v>-68</v>
      </c>
      <c r="AW21" s="43">
        <v>-50</v>
      </c>
      <c r="AX21" s="44">
        <v>-50</v>
      </c>
      <c r="AY21" s="45">
        <v>6.7</v>
      </c>
      <c r="AZ21" s="47">
        <v>0</v>
      </c>
      <c r="BA21" s="40">
        <v>0</v>
      </c>
      <c r="BB21" s="40">
        <v>0</v>
      </c>
      <c r="BC21" s="40">
        <v>3</v>
      </c>
      <c r="BD21" s="40">
        <v>19</v>
      </c>
      <c r="BE21" s="38" t="s">
        <v>66</v>
      </c>
      <c r="BF21" s="39">
        <v>30</v>
      </c>
      <c r="BG21" s="40">
        <v>2</v>
      </c>
      <c r="BH21" s="41">
        <v>46</v>
      </c>
      <c r="BI21" s="42">
        <v>-11.8</v>
      </c>
      <c r="BJ21" s="43" t="s">
        <v>169</v>
      </c>
      <c r="BK21" s="44">
        <v>12.2</v>
      </c>
      <c r="BL21" s="45">
        <v>4.2</v>
      </c>
      <c r="BM21" s="39">
        <v>11</v>
      </c>
      <c r="BN21" s="40">
        <v>1</v>
      </c>
      <c r="BO21" s="41">
        <v>17</v>
      </c>
      <c r="BP21" s="42">
        <v>-66.7</v>
      </c>
      <c r="BQ21" s="43">
        <v>-50</v>
      </c>
      <c r="BR21" s="44">
        <v>-56.4</v>
      </c>
      <c r="BS21" s="45">
        <v>5.6</v>
      </c>
      <c r="BT21" s="39">
        <v>12</v>
      </c>
      <c r="BU21" s="40">
        <v>1</v>
      </c>
      <c r="BV21" s="41">
        <v>19</v>
      </c>
      <c r="BW21" s="42">
        <v>-25</v>
      </c>
      <c r="BX21" s="43">
        <v>-50</v>
      </c>
      <c r="BY21" s="44">
        <v>11.8</v>
      </c>
      <c r="BZ21" s="45">
        <v>5</v>
      </c>
      <c r="CA21" s="39">
        <v>0</v>
      </c>
      <c r="CB21" s="40">
        <v>0</v>
      </c>
      <c r="CC21" s="41">
        <v>0</v>
      </c>
      <c r="CD21" s="42">
        <v>-100</v>
      </c>
      <c r="CE21" s="43" t="s">
        <v>169</v>
      </c>
      <c r="CF21" s="44">
        <v>-100</v>
      </c>
      <c r="CG21" s="45">
        <v>0</v>
      </c>
      <c r="CH21" s="38" t="s">
        <v>66</v>
      </c>
      <c r="CI21" s="39">
        <v>12</v>
      </c>
      <c r="CJ21" s="40">
        <v>1</v>
      </c>
      <c r="CK21" s="41">
        <v>21</v>
      </c>
      <c r="CL21" s="42">
        <v>71.400000000000006</v>
      </c>
      <c r="CM21" s="43">
        <v>0</v>
      </c>
      <c r="CN21" s="44">
        <v>110</v>
      </c>
      <c r="CO21" s="45">
        <v>4.5</v>
      </c>
      <c r="CP21" s="39">
        <v>3</v>
      </c>
      <c r="CQ21" s="40">
        <v>1</v>
      </c>
      <c r="CR21" s="41">
        <v>9</v>
      </c>
      <c r="CS21" s="42">
        <v>-50</v>
      </c>
      <c r="CT21" s="43">
        <v>0</v>
      </c>
      <c r="CU21" s="44">
        <v>12.5</v>
      </c>
      <c r="CV21" s="45">
        <v>10</v>
      </c>
      <c r="CW21" s="39">
        <v>5</v>
      </c>
      <c r="CX21" s="40">
        <v>0</v>
      </c>
      <c r="CY21" s="41">
        <v>5</v>
      </c>
      <c r="CZ21" s="42">
        <v>-54.5</v>
      </c>
      <c r="DA21" s="43" t="s">
        <v>169</v>
      </c>
      <c r="DB21" s="44">
        <v>-64.3</v>
      </c>
      <c r="DC21" s="45">
        <v>0</v>
      </c>
      <c r="DD21" s="39">
        <v>0</v>
      </c>
      <c r="DE21" s="40">
        <v>0</v>
      </c>
      <c r="DF21" s="41">
        <v>0</v>
      </c>
      <c r="DG21" s="42" t="s">
        <v>169</v>
      </c>
      <c r="DH21" s="43" t="s">
        <v>169</v>
      </c>
      <c r="DI21" s="44" t="s">
        <v>169</v>
      </c>
      <c r="DJ21" s="45">
        <v>0</v>
      </c>
    </row>
    <row r="22" spans="1:114" ht="22.15" customHeight="1">
      <c r="A22" s="38" t="s">
        <v>67</v>
      </c>
      <c r="B22" s="39">
        <v>2</v>
      </c>
      <c r="C22" s="40">
        <v>0</v>
      </c>
      <c r="D22" s="41">
        <v>4</v>
      </c>
      <c r="E22" s="42">
        <v>100</v>
      </c>
      <c r="F22" s="43" t="s">
        <v>169</v>
      </c>
      <c r="G22" s="44">
        <v>300</v>
      </c>
      <c r="H22" s="45">
        <v>0</v>
      </c>
      <c r="I22" s="39">
        <v>0</v>
      </c>
      <c r="J22" s="40">
        <v>0</v>
      </c>
      <c r="K22" s="41">
        <v>0</v>
      </c>
      <c r="L22" s="42" t="s">
        <v>169</v>
      </c>
      <c r="M22" s="43" t="s">
        <v>169</v>
      </c>
      <c r="N22" s="44" t="s">
        <v>169</v>
      </c>
      <c r="O22" s="45">
        <v>0</v>
      </c>
      <c r="P22" s="39">
        <v>0</v>
      </c>
      <c r="Q22" s="40">
        <v>0</v>
      </c>
      <c r="R22" s="41">
        <v>0</v>
      </c>
      <c r="S22" s="42" t="s">
        <v>169</v>
      </c>
      <c r="T22" s="43" t="s">
        <v>169</v>
      </c>
      <c r="U22" s="44" t="s">
        <v>169</v>
      </c>
      <c r="V22" s="45">
        <v>0</v>
      </c>
      <c r="W22" s="39">
        <v>0</v>
      </c>
      <c r="X22" s="40">
        <v>0</v>
      </c>
      <c r="Y22" s="41">
        <v>0</v>
      </c>
      <c r="Z22" s="42">
        <v>-100</v>
      </c>
      <c r="AA22" s="43" t="s">
        <v>169</v>
      </c>
      <c r="AB22" s="44">
        <v>-100</v>
      </c>
      <c r="AC22" s="45">
        <v>0</v>
      </c>
      <c r="AD22" s="38" t="s">
        <v>67</v>
      </c>
      <c r="AE22" s="39">
        <v>0</v>
      </c>
      <c r="AF22" s="40">
        <v>0</v>
      </c>
      <c r="AG22" s="41">
        <v>0</v>
      </c>
      <c r="AH22" s="42" t="s">
        <v>169</v>
      </c>
      <c r="AI22" s="43" t="s">
        <v>169</v>
      </c>
      <c r="AJ22" s="44" t="s">
        <v>169</v>
      </c>
      <c r="AK22" s="45">
        <v>0</v>
      </c>
      <c r="AL22" s="39">
        <v>1</v>
      </c>
      <c r="AM22" s="40">
        <v>0</v>
      </c>
      <c r="AN22" s="41">
        <v>2</v>
      </c>
      <c r="AO22" s="42">
        <v>0</v>
      </c>
      <c r="AP22" s="43" t="s">
        <v>169</v>
      </c>
      <c r="AQ22" s="44">
        <v>0</v>
      </c>
      <c r="AR22" s="45">
        <v>0</v>
      </c>
      <c r="AS22" s="39">
        <v>1</v>
      </c>
      <c r="AT22" s="40">
        <v>0</v>
      </c>
      <c r="AU22" s="41">
        <v>2</v>
      </c>
      <c r="AV22" s="42">
        <v>0</v>
      </c>
      <c r="AW22" s="43" t="s">
        <v>169</v>
      </c>
      <c r="AX22" s="44">
        <v>0</v>
      </c>
      <c r="AY22" s="45">
        <v>0</v>
      </c>
      <c r="AZ22" s="47">
        <v>0</v>
      </c>
      <c r="BA22" s="40">
        <v>0</v>
      </c>
      <c r="BB22" s="40">
        <v>0</v>
      </c>
      <c r="BC22" s="40">
        <v>0</v>
      </c>
      <c r="BD22" s="40">
        <v>2</v>
      </c>
      <c r="BE22" s="38" t="s">
        <v>67</v>
      </c>
      <c r="BF22" s="39">
        <v>4</v>
      </c>
      <c r="BG22" s="40">
        <v>3</v>
      </c>
      <c r="BH22" s="41">
        <v>4</v>
      </c>
      <c r="BI22" s="42">
        <v>-33.299999999999997</v>
      </c>
      <c r="BJ22" s="43">
        <v>200</v>
      </c>
      <c r="BK22" s="44">
        <v>-42.9</v>
      </c>
      <c r="BL22" s="45">
        <v>42.9</v>
      </c>
      <c r="BM22" s="39">
        <v>2</v>
      </c>
      <c r="BN22" s="40">
        <v>0</v>
      </c>
      <c r="BO22" s="41">
        <v>4</v>
      </c>
      <c r="BP22" s="42">
        <v>100</v>
      </c>
      <c r="BQ22" s="43" t="s">
        <v>169</v>
      </c>
      <c r="BR22" s="44">
        <v>300</v>
      </c>
      <c r="BS22" s="45">
        <v>0</v>
      </c>
      <c r="BT22" s="39">
        <v>0</v>
      </c>
      <c r="BU22" s="40">
        <v>0</v>
      </c>
      <c r="BV22" s="41">
        <v>0</v>
      </c>
      <c r="BW22" s="42" t="s">
        <v>169</v>
      </c>
      <c r="BX22" s="43" t="s">
        <v>169</v>
      </c>
      <c r="BY22" s="44" t="s">
        <v>169</v>
      </c>
      <c r="BZ22" s="45">
        <v>0</v>
      </c>
      <c r="CA22" s="39">
        <v>0</v>
      </c>
      <c r="CB22" s="40">
        <v>0</v>
      </c>
      <c r="CC22" s="41">
        <v>0</v>
      </c>
      <c r="CD22" s="42" t="s">
        <v>169</v>
      </c>
      <c r="CE22" s="43" t="s">
        <v>169</v>
      </c>
      <c r="CF22" s="44" t="s">
        <v>169</v>
      </c>
      <c r="CG22" s="45">
        <v>0</v>
      </c>
      <c r="CH22" s="38" t="s">
        <v>67</v>
      </c>
      <c r="CI22" s="39">
        <v>2</v>
      </c>
      <c r="CJ22" s="40">
        <v>3</v>
      </c>
      <c r="CK22" s="41">
        <v>0</v>
      </c>
      <c r="CL22" s="42">
        <v>-60</v>
      </c>
      <c r="CM22" s="43">
        <v>200</v>
      </c>
      <c r="CN22" s="44">
        <v>-100</v>
      </c>
      <c r="CO22" s="45">
        <v>100</v>
      </c>
      <c r="CP22" s="39">
        <v>0</v>
      </c>
      <c r="CQ22" s="40">
        <v>0</v>
      </c>
      <c r="CR22" s="41">
        <v>0</v>
      </c>
      <c r="CS22" s="42" t="s">
        <v>169</v>
      </c>
      <c r="CT22" s="43" t="s">
        <v>169</v>
      </c>
      <c r="CU22" s="44" t="s">
        <v>169</v>
      </c>
      <c r="CV22" s="45">
        <v>0</v>
      </c>
      <c r="CW22" s="39">
        <v>2</v>
      </c>
      <c r="CX22" s="40">
        <v>0</v>
      </c>
      <c r="CY22" s="41">
        <v>4</v>
      </c>
      <c r="CZ22" s="42">
        <v>100</v>
      </c>
      <c r="DA22" s="43" t="s">
        <v>169</v>
      </c>
      <c r="DB22" s="44">
        <v>300</v>
      </c>
      <c r="DC22" s="45">
        <v>0</v>
      </c>
      <c r="DD22" s="39">
        <v>0</v>
      </c>
      <c r="DE22" s="40">
        <v>0</v>
      </c>
      <c r="DF22" s="41">
        <v>0</v>
      </c>
      <c r="DG22" s="42" t="s">
        <v>169</v>
      </c>
      <c r="DH22" s="43" t="s">
        <v>169</v>
      </c>
      <c r="DI22" s="44" t="s">
        <v>169</v>
      </c>
      <c r="DJ22" s="45">
        <v>0</v>
      </c>
    </row>
    <row r="23" spans="1:114" ht="22.15" customHeight="1">
      <c r="A23" s="38" t="s">
        <v>68</v>
      </c>
      <c r="B23" s="39">
        <v>11</v>
      </c>
      <c r="C23" s="40">
        <v>1</v>
      </c>
      <c r="D23" s="41">
        <v>13</v>
      </c>
      <c r="E23" s="42">
        <v>-8.3000000000000007</v>
      </c>
      <c r="F23" s="43">
        <v>0</v>
      </c>
      <c r="G23" s="44">
        <v>-18.8</v>
      </c>
      <c r="H23" s="45">
        <v>7.1</v>
      </c>
      <c r="I23" s="39">
        <v>0</v>
      </c>
      <c r="J23" s="40">
        <v>0</v>
      </c>
      <c r="K23" s="41">
        <v>0</v>
      </c>
      <c r="L23" s="42" t="s">
        <v>169</v>
      </c>
      <c r="M23" s="43" t="s">
        <v>169</v>
      </c>
      <c r="N23" s="44" t="s">
        <v>169</v>
      </c>
      <c r="O23" s="45">
        <v>0</v>
      </c>
      <c r="P23" s="39">
        <v>0</v>
      </c>
      <c r="Q23" s="40">
        <v>0</v>
      </c>
      <c r="R23" s="41">
        <v>0</v>
      </c>
      <c r="S23" s="42" t="s">
        <v>169</v>
      </c>
      <c r="T23" s="43" t="s">
        <v>169</v>
      </c>
      <c r="U23" s="44" t="s">
        <v>169</v>
      </c>
      <c r="V23" s="45">
        <v>0</v>
      </c>
      <c r="W23" s="39">
        <v>5</v>
      </c>
      <c r="X23" s="40">
        <v>0</v>
      </c>
      <c r="Y23" s="41">
        <v>7</v>
      </c>
      <c r="Z23" s="42" t="s">
        <v>169</v>
      </c>
      <c r="AA23" s="43" t="s">
        <v>169</v>
      </c>
      <c r="AB23" s="44">
        <v>40</v>
      </c>
      <c r="AC23" s="45">
        <v>0</v>
      </c>
      <c r="AD23" s="38" t="s">
        <v>68</v>
      </c>
      <c r="AE23" s="39">
        <v>0</v>
      </c>
      <c r="AF23" s="40">
        <v>0</v>
      </c>
      <c r="AG23" s="41">
        <v>0</v>
      </c>
      <c r="AH23" s="42">
        <v>-100</v>
      </c>
      <c r="AI23" s="43" t="s">
        <v>169</v>
      </c>
      <c r="AJ23" s="44">
        <v>-100</v>
      </c>
      <c r="AK23" s="45">
        <v>0</v>
      </c>
      <c r="AL23" s="39">
        <v>0</v>
      </c>
      <c r="AM23" s="40">
        <v>0</v>
      </c>
      <c r="AN23" s="41">
        <v>0</v>
      </c>
      <c r="AO23" s="42" t="s">
        <v>169</v>
      </c>
      <c r="AP23" s="43" t="s">
        <v>169</v>
      </c>
      <c r="AQ23" s="44" t="s">
        <v>169</v>
      </c>
      <c r="AR23" s="45">
        <v>0</v>
      </c>
      <c r="AS23" s="39">
        <v>6</v>
      </c>
      <c r="AT23" s="40">
        <v>1</v>
      </c>
      <c r="AU23" s="41">
        <v>6</v>
      </c>
      <c r="AV23" s="42">
        <v>100</v>
      </c>
      <c r="AW23" s="43">
        <v>0</v>
      </c>
      <c r="AX23" s="44" t="s">
        <v>169</v>
      </c>
      <c r="AY23" s="45">
        <v>14.3</v>
      </c>
      <c r="AZ23" s="47">
        <v>0</v>
      </c>
      <c r="BA23" s="40">
        <v>0</v>
      </c>
      <c r="BB23" s="40">
        <v>0</v>
      </c>
      <c r="BC23" s="40">
        <v>5</v>
      </c>
      <c r="BD23" s="40">
        <v>15</v>
      </c>
      <c r="BE23" s="38" t="s">
        <v>68</v>
      </c>
      <c r="BF23" s="39">
        <v>25</v>
      </c>
      <c r="BG23" s="40">
        <v>3</v>
      </c>
      <c r="BH23" s="41">
        <v>36</v>
      </c>
      <c r="BI23" s="42">
        <v>8.6999999999999993</v>
      </c>
      <c r="BJ23" s="43">
        <v>50</v>
      </c>
      <c r="BK23" s="44">
        <v>20</v>
      </c>
      <c r="BL23" s="45">
        <v>7.7</v>
      </c>
      <c r="BM23" s="39">
        <v>10</v>
      </c>
      <c r="BN23" s="40">
        <v>1</v>
      </c>
      <c r="BO23" s="41">
        <v>12</v>
      </c>
      <c r="BP23" s="42">
        <v>-16.7</v>
      </c>
      <c r="BQ23" s="43">
        <v>0</v>
      </c>
      <c r="BR23" s="44">
        <v>-25</v>
      </c>
      <c r="BS23" s="45">
        <v>7.7</v>
      </c>
      <c r="BT23" s="39">
        <v>0</v>
      </c>
      <c r="BU23" s="40">
        <v>0</v>
      </c>
      <c r="BV23" s="41">
        <v>0</v>
      </c>
      <c r="BW23" s="42" t="s">
        <v>169</v>
      </c>
      <c r="BX23" s="43" t="s">
        <v>169</v>
      </c>
      <c r="BY23" s="44" t="s">
        <v>169</v>
      </c>
      <c r="BZ23" s="45">
        <v>0</v>
      </c>
      <c r="CA23" s="39">
        <v>0</v>
      </c>
      <c r="CB23" s="40">
        <v>0</v>
      </c>
      <c r="CC23" s="41">
        <v>0</v>
      </c>
      <c r="CD23" s="42" t="s">
        <v>169</v>
      </c>
      <c r="CE23" s="43" t="s">
        <v>169</v>
      </c>
      <c r="CF23" s="44" t="s">
        <v>169</v>
      </c>
      <c r="CG23" s="45">
        <v>0</v>
      </c>
      <c r="CH23" s="38" t="s">
        <v>68</v>
      </c>
      <c r="CI23" s="39">
        <v>19</v>
      </c>
      <c r="CJ23" s="40">
        <v>3</v>
      </c>
      <c r="CK23" s="41">
        <v>28</v>
      </c>
      <c r="CL23" s="42">
        <v>35.700000000000003</v>
      </c>
      <c r="CM23" s="43">
        <v>200</v>
      </c>
      <c r="CN23" s="44">
        <v>47.4</v>
      </c>
      <c r="CO23" s="45">
        <v>9.6999999999999993</v>
      </c>
      <c r="CP23" s="39">
        <v>4</v>
      </c>
      <c r="CQ23" s="40">
        <v>1</v>
      </c>
      <c r="CR23" s="41">
        <v>4</v>
      </c>
      <c r="CS23" s="42" t="s">
        <v>169</v>
      </c>
      <c r="CT23" s="43">
        <v>0</v>
      </c>
      <c r="CU23" s="44">
        <v>-20</v>
      </c>
      <c r="CV23" s="45">
        <v>20</v>
      </c>
      <c r="CW23" s="39">
        <v>6</v>
      </c>
      <c r="CX23" s="40">
        <v>0</v>
      </c>
      <c r="CY23" s="41">
        <v>8</v>
      </c>
      <c r="CZ23" s="42">
        <v>-33.299999999999997</v>
      </c>
      <c r="DA23" s="43">
        <v>-100</v>
      </c>
      <c r="DB23" s="44">
        <v>-27.3</v>
      </c>
      <c r="DC23" s="45">
        <v>0</v>
      </c>
      <c r="DD23" s="39">
        <v>0</v>
      </c>
      <c r="DE23" s="40">
        <v>0</v>
      </c>
      <c r="DF23" s="41">
        <v>0</v>
      </c>
      <c r="DG23" s="42" t="s">
        <v>169</v>
      </c>
      <c r="DH23" s="43" t="s">
        <v>169</v>
      </c>
      <c r="DI23" s="44" t="s">
        <v>169</v>
      </c>
      <c r="DJ23" s="45">
        <v>0</v>
      </c>
    </row>
    <row r="24" spans="1:114" ht="22.15" customHeight="1">
      <c r="A24" s="38" t="s">
        <v>69</v>
      </c>
      <c r="B24" s="39">
        <v>2</v>
      </c>
      <c r="C24" s="40">
        <v>1</v>
      </c>
      <c r="D24" s="41">
        <v>2</v>
      </c>
      <c r="E24" s="42">
        <v>-50</v>
      </c>
      <c r="F24" s="43">
        <v>0</v>
      </c>
      <c r="G24" s="44">
        <v>-50</v>
      </c>
      <c r="H24" s="45">
        <v>33.299999999999997</v>
      </c>
      <c r="I24" s="39">
        <v>0</v>
      </c>
      <c r="J24" s="40">
        <v>0</v>
      </c>
      <c r="K24" s="41">
        <v>0</v>
      </c>
      <c r="L24" s="42" t="s">
        <v>169</v>
      </c>
      <c r="M24" s="43" t="s">
        <v>169</v>
      </c>
      <c r="N24" s="44" t="s">
        <v>169</v>
      </c>
      <c r="O24" s="45">
        <v>0</v>
      </c>
      <c r="P24" s="39">
        <v>0</v>
      </c>
      <c r="Q24" s="40">
        <v>0</v>
      </c>
      <c r="R24" s="41">
        <v>0</v>
      </c>
      <c r="S24" s="42" t="s">
        <v>169</v>
      </c>
      <c r="T24" s="43" t="s">
        <v>169</v>
      </c>
      <c r="U24" s="44" t="s">
        <v>169</v>
      </c>
      <c r="V24" s="45">
        <v>0</v>
      </c>
      <c r="W24" s="39">
        <v>1</v>
      </c>
      <c r="X24" s="40">
        <v>0</v>
      </c>
      <c r="Y24" s="41">
        <v>2</v>
      </c>
      <c r="Z24" s="42">
        <v>-66.7</v>
      </c>
      <c r="AA24" s="43" t="s">
        <v>169</v>
      </c>
      <c r="AB24" s="44">
        <v>-33.299999999999997</v>
      </c>
      <c r="AC24" s="45">
        <v>0</v>
      </c>
      <c r="AD24" s="38" t="s">
        <v>69</v>
      </c>
      <c r="AE24" s="39">
        <v>1</v>
      </c>
      <c r="AF24" s="40">
        <v>1</v>
      </c>
      <c r="AG24" s="41">
        <v>0</v>
      </c>
      <c r="AH24" s="42">
        <v>0</v>
      </c>
      <c r="AI24" s="43">
        <v>0</v>
      </c>
      <c r="AJ24" s="44" t="s">
        <v>169</v>
      </c>
      <c r="AK24" s="45">
        <v>100</v>
      </c>
      <c r="AL24" s="39">
        <v>0</v>
      </c>
      <c r="AM24" s="40">
        <v>0</v>
      </c>
      <c r="AN24" s="41">
        <v>0</v>
      </c>
      <c r="AO24" s="42">
        <v>-100</v>
      </c>
      <c r="AP24" s="43" t="s">
        <v>169</v>
      </c>
      <c r="AQ24" s="44">
        <v>-100</v>
      </c>
      <c r="AR24" s="45">
        <v>0</v>
      </c>
      <c r="AS24" s="39">
        <v>0</v>
      </c>
      <c r="AT24" s="40">
        <v>0</v>
      </c>
      <c r="AU24" s="41">
        <v>0</v>
      </c>
      <c r="AV24" s="42" t="s">
        <v>169</v>
      </c>
      <c r="AW24" s="43" t="s">
        <v>169</v>
      </c>
      <c r="AX24" s="44" t="s">
        <v>169</v>
      </c>
      <c r="AY24" s="45">
        <v>0</v>
      </c>
      <c r="AZ24" s="47">
        <v>0</v>
      </c>
      <c r="BA24" s="40">
        <v>0</v>
      </c>
      <c r="BB24" s="40">
        <v>0</v>
      </c>
      <c r="BC24" s="40">
        <v>2</v>
      </c>
      <c r="BD24" s="40">
        <v>1</v>
      </c>
      <c r="BE24" s="38" t="s">
        <v>69</v>
      </c>
      <c r="BF24" s="39">
        <v>3</v>
      </c>
      <c r="BG24" s="40">
        <v>1</v>
      </c>
      <c r="BH24" s="41">
        <v>3</v>
      </c>
      <c r="BI24" s="42">
        <v>-66.7</v>
      </c>
      <c r="BJ24" s="43">
        <v>0</v>
      </c>
      <c r="BK24" s="44">
        <v>-75</v>
      </c>
      <c r="BL24" s="45">
        <v>25</v>
      </c>
      <c r="BM24" s="39">
        <v>2</v>
      </c>
      <c r="BN24" s="40">
        <v>1</v>
      </c>
      <c r="BO24" s="41">
        <v>2</v>
      </c>
      <c r="BP24" s="42">
        <v>-33.299999999999997</v>
      </c>
      <c r="BQ24" s="43">
        <v>0</v>
      </c>
      <c r="BR24" s="44">
        <v>-33.299999999999997</v>
      </c>
      <c r="BS24" s="45">
        <v>33.299999999999997</v>
      </c>
      <c r="BT24" s="39">
        <v>0</v>
      </c>
      <c r="BU24" s="40">
        <v>0</v>
      </c>
      <c r="BV24" s="41">
        <v>0</v>
      </c>
      <c r="BW24" s="42" t="s">
        <v>169</v>
      </c>
      <c r="BX24" s="43" t="s">
        <v>169</v>
      </c>
      <c r="BY24" s="44" t="s">
        <v>169</v>
      </c>
      <c r="BZ24" s="45">
        <v>0</v>
      </c>
      <c r="CA24" s="39">
        <v>0</v>
      </c>
      <c r="CB24" s="40">
        <v>0</v>
      </c>
      <c r="CC24" s="41">
        <v>0</v>
      </c>
      <c r="CD24" s="42" t="s">
        <v>169</v>
      </c>
      <c r="CE24" s="43" t="s">
        <v>169</v>
      </c>
      <c r="CF24" s="44" t="s">
        <v>169</v>
      </c>
      <c r="CG24" s="45">
        <v>0</v>
      </c>
      <c r="CH24" s="38" t="s">
        <v>69</v>
      </c>
      <c r="CI24" s="39">
        <v>2</v>
      </c>
      <c r="CJ24" s="40">
        <v>1</v>
      </c>
      <c r="CK24" s="41">
        <v>1</v>
      </c>
      <c r="CL24" s="42">
        <v>-66.7</v>
      </c>
      <c r="CM24" s="43">
        <v>0</v>
      </c>
      <c r="CN24" s="44">
        <v>-88.9</v>
      </c>
      <c r="CO24" s="45">
        <v>50</v>
      </c>
      <c r="CP24" s="39">
        <v>1</v>
      </c>
      <c r="CQ24" s="40">
        <v>1</v>
      </c>
      <c r="CR24" s="41">
        <v>0</v>
      </c>
      <c r="CS24" s="42">
        <v>0</v>
      </c>
      <c r="CT24" s="43">
        <v>0</v>
      </c>
      <c r="CU24" s="44" t="s">
        <v>169</v>
      </c>
      <c r="CV24" s="45">
        <v>100</v>
      </c>
      <c r="CW24" s="39">
        <v>1</v>
      </c>
      <c r="CX24" s="40">
        <v>0</v>
      </c>
      <c r="CY24" s="41">
        <v>2</v>
      </c>
      <c r="CZ24" s="42">
        <v>-66.7</v>
      </c>
      <c r="DA24" s="43" t="s">
        <v>169</v>
      </c>
      <c r="DB24" s="44">
        <v>-33.299999999999997</v>
      </c>
      <c r="DC24" s="45">
        <v>0</v>
      </c>
      <c r="DD24" s="39">
        <v>0</v>
      </c>
      <c r="DE24" s="40">
        <v>0</v>
      </c>
      <c r="DF24" s="41">
        <v>0</v>
      </c>
      <c r="DG24" s="42" t="s">
        <v>169</v>
      </c>
      <c r="DH24" s="43" t="s">
        <v>169</v>
      </c>
      <c r="DI24" s="44" t="s">
        <v>169</v>
      </c>
      <c r="DJ24" s="45">
        <v>0</v>
      </c>
    </row>
    <row r="25" spans="1:114" ht="22.15" customHeight="1">
      <c r="A25" s="38" t="s">
        <v>70</v>
      </c>
      <c r="B25" s="39">
        <v>21</v>
      </c>
      <c r="C25" s="40">
        <v>1</v>
      </c>
      <c r="D25" s="41">
        <v>22</v>
      </c>
      <c r="E25" s="42">
        <v>-22.2</v>
      </c>
      <c r="F25" s="43" t="s">
        <v>169</v>
      </c>
      <c r="G25" s="44">
        <v>-33.299999999999997</v>
      </c>
      <c r="H25" s="45">
        <v>4.3</v>
      </c>
      <c r="I25" s="39">
        <v>0</v>
      </c>
      <c r="J25" s="40">
        <v>0</v>
      </c>
      <c r="K25" s="41">
        <v>0</v>
      </c>
      <c r="L25" s="42" t="s">
        <v>169</v>
      </c>
      <c r="M25" s="43" t="s">
        <v>169</v>
      </c>
      <c r="N25" s="44" t="s">
        <v>169</v>
      </c>
      <c r="O25" s="45">
        <v>0</v>
      </c>
      <c r="P25" s="39">
        <v>0</v>
      </c>
      <c r="Q25" s="40">
        <v>0</v>
      </c>
      <c r="R25" s="41">
        <v>0</v>
      </c>
      <c r="S25" s="42" t="s">
        <v>169</v>
      </c>
      <c r="T25" s="43" t="s">
        <v>169</v>
      </c>
      <c r="U25" s="44" t="s">
        <v>169</v>
      </c>
      <c r="V25" s="45">
        <v>0</v>
      </c>
      <c r="W25" s="39">
        <v>18</v>
      </c>
      <c r="X25" s="40">
        <v>1</v>
      </c>
      <c r="Y25" s="41">
        <v>19</v>
      </c>
      <c r="Z25" s="42">
        <v>-25</v>
      </c>
      <c r="AA25" s="43" t="s">
        <v>169</v>
      </c>
      <c r="AB25" s="44">
        <v>-36.700000000000003</v>
      </c>
      <c r="AC25" s="45">
        <v>5</v>
      </c>
      <c r="AD25" s="38" t="s">
        <v>70</v>
      </c>
      <c r="AE25" s="39">
        <v>2</v>
      </c>
      <c r="AF25" s="40">
        <v>0</v>
      </c>
      <c r="AG25" s="41">
        <v>2</v>
      </c>
      <c r="AH25" s="42">
        <v>100</v>
      </c>
      <c r="AI25" s="43" t="s">
        <v>169</v>
      </c>
      <c r="AJ25" s="44">
        <v>100</v>
      </c>
      <c r="AK25" s="45">
        <v>0</v>
      </c>
      <c r="AL25" s="39">
        <v>0</v>
      </c>
      <c r="AM25" s="40">
        <v>0</v>
      </c>
      <c r="AN25" s="41">
        <v>0</v>
      </c>
      <c r="AO25" s="42" t="s">
        <v>169</v>
      </c>
      <c r="AP25" s="43" t="s">
        <v>169</v>
      </c>
      <c r="AQ25" s="44" t="s">
        <v>169</v>
      </c>
      <c r="AR25" s="45">
        <v>0</v>
      </c>
      <c r="AS25" s="39">
        <v>1</v>
      </c>
      <c r="AT25" s="40">
        <v>0</v>
      </c>
      <c r="AU25" s="41">
        <v>1</v>
      </c>
      <c r="AV25" s="42">
        <v>-50</v>
      </c>
      <c r="AW25" s="43" t="s">
        <v>169</v>
      </c>
      <c r="AX25" s="44">
        <v>-50</v>
      </c>
      <c r="AY25" s="45">
        <v>0</v>
      </c>
      <c r="AZ25" s="47">
        <v>0</v>
      </c>
      <c r="BA25" s="40">
        <v>0</v>
      </c>
      <c r="BB25" s="40">
        <v>0</v>
      </c>
      <c r="BC25" s="40">
        <v>20</v>
      </c>
      <c r="BD25" s="40">
        <v>10</v>
      </c>
      <c r="BE25" s="38" t="s">
        <v>70</v>
      </c>
      <c r="BF25" s="39">
        <v>28</v>
      </c>
      <c r="BG25" s="40">
        <v>2</v>
      </c>
      <c r="BH25" s="41">
        <v>34</v>
      </c>
      <c r="BI25" s="42">
        <v>-15.2</v>
      </c>
      <c r="BJ25" s="43">
        <v>-33.299999999999997</v>
      </c>
      <c r="BK25" s="44">
        <v>-19</v>
      </c>
      <c r="BL25" s="45">
        <v>5.6</v>
      </c>
      <c r="BM25" s="39">
        <v>18</v>
      </c>
      <c r="BN25" s="40">
        <v>0</v>
      </c>
      <c r="BO25" s="41">
        <v>20</v>
      </c>
      <c r="BP25" s="42">
        <v>-30.8</v>
      </c>
      <c r="BQ25" s="43">
        <v>-100</v>
      </c>
      <c r="BR25" s="44">
        <v>-37.5</v>
      </c>
      <c r="BS25" s="45">
        <v>0</v>
      </c>
      <c r="BT25" s="39">
        <v>5</v>
      </c>
      <c r="BU25" s="40">
        <v>0</v>
      </c>
      <c r="BV25" s="41">
        <v>5</v>
      </c>
      <c r="BW25" s="42">
        <v>-16.7</v>
      </c>
      <c r="BX25" s="43">
        <v>-100</v>
      </c>
      <c r="BY25" s="44">
        <v>-37.5</v>
      </c>
      <c r="BZ25" s="45">
        <v>0</v>
      </c>
      <c r="CA25" s="39">
        <v>0</v>
      </c>
      <c r="CB25" s="40">
        <v>0</v>
      </c>
      <c r="CC25" s="41">
        <v>0</v>
      </c>
      <c r="CD25" s="42">
        <v>-100</v>
      </c>
      <c r="CE25" s="43" t="s">
        <v>169</v>
      </c>
      <c r="CF25" s="44">
        <v>-100</v>
      </c>
      <c r="CG25" s="45">
        <v>0</v>
      </c>
      <c r="CH25" s="38" t="s">
        <v>70</v>
      </c>
      <c r="CI25" s="39">
        <v>14</v>
      </c>
      <c r="CJ25" s="40">
        <v>2</v>
      </c>
      <c r="CK25" s="41">
        <v>18</v>
      </c>
      <c r="CL25" s="42">
        <v>-6.7</v>
      </c>
      <c r="CM25" s="43">
        <v>100</v>
      </c>
      <c r="CN25" s="44">
        <v>-21.7</v>
      </c>
      <c r="CO25" s="45">
        <v>10</v>
      </c>
      <c r="CP25" s="39">
        <v>8</v>
      </c>
      <c r="CQ25" s="40">
        <v>0</v>
      </c>
      <c r="CR25" s="41">
        <v>8</v>
      </c>
      <c r="CS25" s="42">
        <v>-20</v>
      </c>
      <c r="CT25" s="43" t="s">
        <v>169</v>
      </c>
      <c r="CU25" s="44">
        <v>-50</v>
      </c>
      <c r="CV25" s="45">
        <v>0</v>
      </c>
      <c r="CW25" s="39">
        <v>9</v>
      </c>
      <c r="CX25" s="40">
        <v>0</v>
      </c>
      <c r="CY25" s="41">
        <v>11</v>
      </c>
      <c r="CZ25" s="42">
        <v>-25</v>
      </c>
      <c r="DA25" s="43">
        <v>-100</v>
      </c>
      <c r="DB25" s="44" t="s">
        <v>169</v>
      </c>
      <c r="DC25" s="45">
        <v>0</v>
      </c>
      <c r="DD25" s="39">
        <v>1</v>
      </c>
      <c r="DE25" s="40">
        <v>0</v>
      </c>
      <c r="DF25" s="41">
        <v>1</v>
      </c>
      <c r="DG25" s="42">
        <v>0</v>
      </c>
      <c r="DH25" s="43" t="s">
        <v>169</v>
      </c>
      <c r="DI25" s="44">
        <v>0</v>
      </c>
      <c r="DJ25" s="45">
        <v>0</v>
      </c>
    </row>
    <row r="26" spans="1:114" ht="22.15" customHeight="1">
      <c r="A26" s="38" t="s">
        <v>71</v>
      </c>
      <c r="B26" s="39">
        <v>0</v>
      </c>
      <c r="C26" s="40">
        <v>0</v>
      </c>
      <c r="D26" s="41">
        <v>0</v>
      </c>
      <c r="E26" s="42">
        <v>-100</v>
      </c>
      <c r="F26" s="43" t="s">
        <v>169</v>
      </c>
      <c r="G26" s="44">
        <v>-100</v>
      </c>
      <c r="H26" s="45">
        <v>0</v>
      </c>
      <c r="I26" s="39">
        <v>0</v>
      </c>
      <c r="J26" s="40">
        <v>0</v>
      </c>
      <c r="K26" s="41">
        <v>0</v>
      </c>
      <c r="L26" s="42" t="s">
        <v>169</v>
      </c>
      <c r="M26" s="43" t="s">
        <v>169</v>
      </c>
      <c r="N26" s="44" t="s">
        <v>169</v>
      </c>
      <c r="O26" s="45">
        <v>0</v>
      </c>
      <c r="P26" s="39">
        <v>0</v>
      </c>
      <c r="Q26" s="40">
        <v>0</v>
      </c>
      <c r="R26" s="41">
        <v>0</v>
      </c>
      <c r="S26" s="42" t="s">
        <v>169</v>
      </c>
      <c r="T26" s="43" t="s">
        <v>169</v>
      </c>
      <c r="U26" s="44" t="s">
        <v>169</v>
      </c>
      <c r="V26" s="45">
        <v>0</v>
      </c>
      <c r="W26" s="39">
        <v>0</v>
      </c>
      <c r="X26" s="40">
        <v>0</v>
      </c>
      <c r="Y26" s="41">
        <v>0</v>
      </c>
      <c r="Z26" s="42">
        <v>-100</v>
      </c>
      <c r="AA26" s="43" t="s">
        <v>169</v>
      </c>
      <c r="AB26" s="44">
        <v>-100</v>
      </c>
      <c r="AC26" s="45">
        <v>0</v>
      </c>
      <c r="AD26" s="38" t="s">
        <v>71</v>
      </c>
      <c r="AE26" s="39">
        <v>0</v>
      </c>
      <c r="AF26" s="40">
        <v>0</v>
      </c>
      <c r="AG26" s="41">
        <v>0</v>
      </c>
      <c r="AH26" s="42" t="s">
        <v>169</v>
      </c>
      <c r="AI26" s="43" t="s">
        <v>169</v>
      </c>
      <c r="AJ26" s="44" t="s">
        <v>169</v>
      </c>
      <c r="AK26" s="45">
        <v>0</v>
      </c>
      <c r="AL26" s="39">
        <v>0</v>
      </c>
      <c r="AM26" s="40">
        <v>0</v>
      </c>
      <c r="AN26" s="41">
        <v>0</v>
      </c>
      <c r="AO26" s="42" t="s">
        <v>169</v>
      </c>
      <c r="AP26" s="43" t="s">
        <v>169</v>
      </c>
      <c r="AQ26" s="44" t="s">
        <v>169</v>
      </c>
      <c r="AR26" s="45">
        <v>0</v>
      </c>
      <c r="AS26" s="39">
        <v>0</v>
      </c>
      <c r="AT26" s="40">
        <v>0</v>
      </c>
      <c r="AU26" s="41">
        <v>0</v>
      </c>
      <c r="AV26" s="42" t="s">
        <v>169</v>
      </c>
      <c r="AW26" s="43" t="s">
        <v>169</v>
      </c>
      <c r="AX26" s="44" t="s">
        <v>169</v>
      </c>
      <c r="AY26" s="45">
        <v>0</v>
      </c>
      <c r="AZ26" s="47">
        <v>0</v>
      </c>
      <c r="BA26" s="40">
        <v>0</v>
      </c>
      <c r="BB26" s="40">
        <v>0</v>
      </c>
      <c r="BC26" s="40">
        <v>0</v>
      </c>
      <c r="BD26" s="40">
        <v>1</v>
      </c>
      <c r="BE26" s="38" t="s">
        <v>71</v>
      </c>
      <c r="BF26" s="39">
        <v>1</v>
      </c>
      <c r="BG26" s="40">
        <v>0</v>
      </c>
      <c r="BH26" s="41">
        <v>1</v>
      </c>
      <c r="BI26" s="42">
        <v>-83.3</v>
      </c>
      <c r="BJ26" s="43">
        <v>-100</v>
      </c>
      <c r="BK26" s="44">
        <v>-80</v>
      </c>
      <c r="BL26" s="45">
        <v>0</v>
      </c>
      <c r="BM26" s="39">
        <v>0</v>
      </c>
      <c r="BN26" s="40">
        <v>0</v>
      </c>
      <c r="BO26" s="41">
        <v>0</v>
      </c>
      <c r="BP26" s="42">
        <v>-100</v>
      </c>
      <c r="BQ26" s="43" t="s">
        <v>169</v>
      </c>
      <c r="BR26" s="44">
        <v>-100</v>
      </c>
      <c r="BS26" s="45">
        <v>0</v>
      </c>
      <c r="BT26" s="39">
        <v>0</v>
      </c>
      <c r="BU26" s="40">
        <v>0</v>
      </c>
      <c r="BV26" s="41">
        <v>0</v>
      </c>
      <c r="BW26" s="42" t="s">
        <v>169</v>
      </c>
      <c r="BX26" s="43" t="s">
        <v>169</v>
      </c>
      <c r="BY26" s="44" t="s">
        <v>169</v>
      </c>
      <c r="BZ26" s="45">
        <v>0</v>
      </c>
      <c r="CA26" s="39">
        <v>0</v>
      </c>
      <c r="CB26" s="40">
        <v>0</v>
      </c>
      <c r="CC26" s="41">
        <v>0</v>
      </c>
      <c r="CD26" s="42" t="s">
        <v>169</v>
      </c>
      <c r="CE26" s="43" t="s">
        <v>169</v>
      </c>
      <c r="CF26" s="44" t="s">
        <v>169</v>
      </c>
      <c r="CG26" s="45">
        <v>0</v>
      </c>
      <c r="CH26" s="38" t="s">
        <v>71</v>
      </c>
      <c r="CI26" s="39">
        <v>1</v>
      </c>
      <c r="CJ26" s="40">
        <v>0</v>
      </c>
      <c r="CK26" s="41">
        <v>1</v>
      </c>
      <c r="CL26" s="42">
        <v>-80</v>
      </c>
      <c r="CM26" s="43">
        <v>-100</v>
      </c>
      <c r="CN26" s="44">
        <v>-50</v>
      </c>
      <c r="CO26" s="45">
        <v>0</v>
      </c>
      <c r="CP26" s="39">
        <v>0</v>
      </c>
      <c r="CQ26" s="40">
        <v>0</v>
      </c>
      <c r="CR26" s="41">
        <v>0</v>
      </c>
      <c r="CS26" s="42" t="s">
        <v>169</v>
      </c>
      <c r="CT26" s="43" t="s">
        <v>169</v>
      </c>
      <c r="CU26" s="44" t="s">
        <v>169</v>
      </c>
      <c r="CV26" s="45">
        <v>0</v>
      </c>
      <c r="CW26" s="39">
        <v>0</v>
      </c>
      <c r="CX26" s="40">
        <v>0</v>
      </c>
      <c r="CY26" s="41">
        <v>0</v>
      </c>
      <c r="CZ26" s="42">
        <v>-100</v>
      </c>
      <c r="DA26" s="43" t="s">
        <v>169</v>
      </c>
      <c r="DB26" s="44">
        <v>-100</v>
      </c>
      <c r="DC26" s="45">
        <v>0</v>
      </c>
      <c r="DD26" s="39">
        <v>0</v>
      </c>
      <c r="DE26" s="40">
        <v>0</v>
      </c>
      <c r="DF26" s="41">
        <v>0</v>
      </c>
      <c r="DG26" s="42" t="s">
        <v>169</v>
      </c>
      <c r="DH26" s="43" t="s">
        <v>169</v>
      </c>
      <c r="DI26" s="44" t="s">
        <v>169</v>
      </c>
      <c r="DJ26" s="45">
        <v>0</v>
      </c>
    </row>
    <row r="27" spans="1:114" ht="22.15" customHeight="1">
      <c r="A27" s="38" t="s">
        <v>72</v>
      </c>
      <c r="B27" s="39">
        <v>15</v>
      </c>
      <c r="C27" s="40">
        <v>0</v>
      </c>
      <c r="D27" s="41">
        <v>19</v>
      </c>
      <c r="E27" s="42">
        <v>-63.4</v>
      </c>
      <c r="F27" s="43">
        <v>-100</v>
      </c>
      <c r="G27" s="44">
        <v>-63.5</v>
      </c>
      <c r="H27" s="45">
        <v>0</v>
      </c>
      <c r="I27" s="39">
        <v>0</v>
      </c>
      <c r="J27" s="40">
        <v>0</v>
      </c>
      <c r="K27" s="41">
        <v>0</v>
      </c>
      <c r="L27" s="42" t="s">
        <v>169</v>
      </c>
      <c r="M27" s="43" t="s">
        <v>169</v>
      </c>
      <c r="N27" s="44" t="s">
        <v>169</v>
      </c>
      <c r="O27" s="45">
        <v>0</v>
      </c>
      <c r="P27" s="39">
        <v>0</v>
      </c>
      <c r="Q27" s="40">
        <v>0</v>
      </c>
      <c r="R27" s="41">
        <v>0</v>
      </c>
      <c r="S27" s="42" t="s">
        <v>169</v>
      </c>
      <c r="T27" s="43" t="s">
        <v>169</v>
      </c>
      <c r="U27" s="44" t="s">
        <v>169</v>
      </c>
      <c r="V27" s="45">
        <v>0</v>
      </c>
      <c r="W27" s="39">
        <v>14</v>
      </c>
      <c r="X27" s="40">
        <v>0</v>
      </c>
      <c r="Y27" s="41">
        <v>18</v>
      </c>
      <c r="Z27" s="42">
        <v>-65</v>
      </c>
      <c r="AA27" s="43">
        <v>-100</v>
      </c>
      <c r="AB27" s="44">
        <v>-64.7</v>
      </c>
      <c r="AC27" s="45">
        <v>0</v>
      </c>
      <c r="AD27" s="38" t="s">
        <v>72</v>
      </c>
      <c r="AE27" s="39">
        <v>0</v>
      </c>
      <c r="AF27" s="40">
        <v>0</v>
      </c>
      <c r="AG27" s="41">
        <v>0</v>
      </c>
      <c r="AH27" s="42">
        <v>-100</v>
      </c>
      <c r="AI27" s="43" t="s">
        <v>169</v>
      </c>
      <c r="AJ27" s="44">
        <v>-100</v>
      </c>
      <c r="AK27" s="45">
        <v>0</v>
      </c>
      <c r="AL27" s="39">
        <v>0</v>
      </c>
      <c r="AM27" s="40">
        <v>0</v>
      </c>
      <c r="AN27" s="41">
        <v>0</v>
      </c>
      <c r="AO27" s="42" t="s">
        <v>169</v>
      </c>
      <c r="AP27" s="43" t="s">
        <v>169</v>
      </c>
      <c r="AQ27" s="44" t="s">
        <v>169</v>
      </c>
      <c r="AR27" s="45">
        <v>0</v>
      </c>
      <c r="AS27" s="39">
        <v>1</v>
      </c>
      <c r="AT27" s="40">
        <v>0</v>
      </c>
      <c r="AU27" s="41">
        <v>1</v>
      </c>
      <c r="AV27" s="42">
        <v>0</v>
      </c>
      <c r="AW27" s="43" t="s">
        <v>169</v>
      </c>
      <c r="AX27" s="44">
        <v>0</v>
      </c>
      <c r="AY27" s="45">
        <v>0</v>
      </c>
      <c r="AZ27" s="47">
        <v>0</v>
      </c>
      <c r="BA27" s="40">
        <v>0</v>
      </c>
      <c r="BB27" s="40">
        <v>0</v>
      </c>
      <c r="BC27" s="40">
        <v>14</v>
      </c>
      <c r="BD27" s="40">
        <v>17</v>
      </c>
      <c r="BE27" s="38" t="s">
        <v>72</v>
      </c>
      <c r="BF27" s="39">
        <v>31</v>
      </c>
      <c r="BG27" s="40">
        <v>2</v>
      </c>
      <c r="BH27" s="41">
        <v>48</v>
      </c>
      <c r="BI27" s="42">
        <v>-34</v>
      </c>
      <c r="BJ27" s="43">
        <v>-50</v>
      </c>
      <c r="BK27" s="44">
        <v>-31.4</v>
      </c>
      <c r="BL27" s="45">
        <v>4</v>
      </c>
      <c r="BM27" s="39">
        <v>14</v>
      </c>
      <c r="BN27" s="40">
        <v>0</v>
      </c>
      <c r="BO27" s="41">
        <v>18</v>
      </c>
      <c r="BP27" s="42">
        <v>-65.900000000000006</v>
      </c>
      <c r="BQ27" s="43">
        <v>-100</v>
      </c>
      <c r="BR27" s="44">
        <v>-65.400000000000006</v>
      </c>
      <c r="BS27" s="45">
        <v>0</v>
      </c>
      <c r="BT27" s="39">
        <v>0</v>
      </c>
      <c r="BU27" s="40">
        <v>0</v>
      </c>
      <c r="BV27" s="41">
        <v>0</v>
      </c>
      <c r="BW27" s="42" t="s">
        <v>169</v>
      </c>
      <c r="BX27" s="43" t="s">
        <v>169</v>
      </c>
      <c r="BY27" s="44" t="s">
        <v>169</v>
      </c>
      <c r="BZ27" s="45">
        <v>0</v>
      </c>
      <c r="CA27" s="39">
        <v>0</v>
      </c>
      <c r="CB27" s="40">
        <v>0</v>
      </c>
      <c r="CC27" s="41">
        <v>0</v>
      </c>
      <c r="CD27" s="42" t="s">
        <v>169</v>
      </c>
      <c r="CE27" s="43" t="s">
        <v>169</v>
      </c>
      <c r="CF27" s="44" t="s">
        <v>169</v>
      </c>
      <c r="CG27" s="45">
        <v>0</v>
      </c>
      <c r="CH27" s="38" t="s">
        <v>72</v>
      </c>
      <c r="CI27" s="39">
        <v>21</v>
      </c>
      <c r="CJ27" s="40">
        <v>2</v>
      </c>
      <c r="CK27" s="41">
        <v>36</v>
      </c>
      <c r="CL27" s="42">
        <v>-30</v>
      </c>
      <c r="CM27" s="43">
        <v>-50</v>
      </c>
      <c r="CN27" s="44">
        <v>-30.8</v>
      </c>
      <c r="CO27" s="45">
        <v>5.3</v>
      </c>
      <c r="CP27" s="39">
        <v>5</v>
      </c>
      <c r="CQ27" s="40">
        <v>0</v>
      </c>
      <c r="CR27" s="41">
        <v>9</v>
      </c>
      <c r="CS27" s="42">
        <v>-79.2</v>
      </c>
      <c r="CT27" s="43">
        <v>-100</v>
      </c>
      <c r="CU27" s="44">
        <v>-73.5</v>
      </c>
      <c r="CV27" s="45">
        <v>0</v>
      </c>
      <c r="CW27" s="39">
        <v>9</v>
      </c>
      <c r="CX27" s="40">
        <v>0</v>
      </c>
      <c r="CY27" s="41">
        <v>9</v>
      </c>
      <c r="CZ27" s="42">
        <v>-43.8</v>
      </c>
      <c r="DA27" s="43" t="s">
        <v>169</v>
      </c>
      <c r="DB27" s="44">
        <v>-47.1</v>
      </c>
      <c r="DC27" s="45">
        <v>0</v>
      </c>
      <c r="DD27" s="39">
        <v>2</v>
      </c>
      <c r="DE27" s="40">
        <v>0</v>
      </c>
      <c r="DF27" s="41">
        <v>2</v>
      </c>
      <c r="DG27" s="42">
        <v>0</v>
      </c>
      <c r="DH27" s="43" t="s">
        <v>169</v>
      </c>
      <c r="DI27" s="44">
        <v>0</v>
      </c>
      <c r="DJ27" s="45">
        <v>0</v>
      </c>
    </row>
    <row r="28" spans="1:114" ht="22.15" customHeight="1">
      <c r="A28" s="38" t="s">
        <v>73</v>
      </c>
      <c r="B28" s="39">
        <v>9</v>
      </c>
      <c r="C28" s="40">
        <v>1</v>
      </c>
      <c r="D28" s="41">
        <v>9</v>
      </c>
      <c r="E28" s="42">
        <v>28.6</v>
      </c>
      <c r="F28" s="43">
        <v>-66.7</v>
      </c>
      <c r="G28" s="44">
        <v>50</v>
      </c>
      <c r="H28" s="45">
        <v>10</v>
      </c>
      <c r="I28" s="39">
        <v>0</v>
      </c>
      <c r="J28" s="40">
        <v>0</v>
      </c>
      <c r="K28" s="41">
        <v>0</v>
      </c>
      <c r="L28" s="42" t="s">
        <v>169</v>
      </c>
      <c r="M28" s="43" t="s">
        <v>169</v>
      </c>
      <c r="N28" s="44" t="s">
        <v>169</v>
      </c>
      <c r="O28" s="45">
        <v>0</v>
      </c>
      <c r="P28" s="39">
        <v>0</v>
      </c>
      <c r="Q28" s="40">
        <v>0</v>
      </c>
      <c r="R28" s="41">
        <v>0</v>
      </c>
      <c r="S28" s="42" t="s">
        <v>169</v>
      </c>
      <c r="T28" s="43" t="s">
        <v>169</v>
      </c>
      <c r="U28" s="44" t="s">
        <v>169</v>
      </c>
      <c r="V28" s="45">
        <v>0</v>
      </c>
      <c r="W28" s="39">
        <v>0</v>
      </c>
      <c r="X28" s="40">
        <v>0</v>
      </c>
      <c r="Y28" s="41">
        <v>0</v>
      </c>
      <c r="Z28" s="42" t="s">
        <v>169</v>
      </c>
      <c r="AA28" s="43" t="s">
        <v>169</v>
      </c>
      <c r="AB28" s="44" t="s">
        <v>169</v>
      </c>
      <c r="AC28" s="45">
        <v>0</v>
      </c>
      <c r="AD28" s="38" t="s">
        <v>73</v>
      </c>
      <c r="AE28" s="39">
        <v>0</v>
      </c>
      <c r="AF28" s="40">
        <v>0</v>
      </c>
      <c r="AG28" s="41">
        <v>0</v>
      </c>
      <c r="AH28" s="42">
        <v>-100</v>
      </c>
      <c r="AI28" s="43">
        <v>-100</v>
      </c>
      <c r="AJ28" s="44">
        <v>-100</v>
      </c>
      <c r="AK28" s="45">
        <v>0</v>
      </c>
      <c r="AL28" s="39">
        <v>0</v>
      </c>
      <c r="AM28" s="40">
        <v>0</v>
      </c>
      <c r="AN28" s="41">
        <v>0</v>
      </c>
      <c r="AO28" s="42" t="s">
        <v>169</v>
      </c>
      <c r="AP28" s="43" t="s">
        <v>169</v>
      </c>
      <c r="AQ28" s="44" t="s">
        <v>169</v>
      </c>
      <c r="AR28" s="45">
        <v>0</v>
      </c>
      <c r="AS28" s="39">
        <v>9</v>
      </c>
      <c r="AT28" s="40">
        <v>1</v>
      </c>
      <c r="AU28" s="41">
        <v>9</v>
      </c>
      <c r="AV28" s="42">
        <v>350</v>
      </c>
      <c r="AW28" s="43" t="s">
        <v>169</v>
      </c>
      <c r="AX28" s="44">
        <v>800</v>
      </c>
      <c r="AY28" s="45">
        <v>10</v>
      </c>
      <c r="AZ28" s="47">
        <v>0</v>
      </c>
      <c r="BA28" s="40">
        <v>0</v>
      </c>
      <c r="BB28" s="40">
        <v>0</v>
      </c>
      <c r="BC28" s="40">
        <v>0</v>
      </c>
      <c r="BD28" s="40">
        <v>4</v>
      </c>
      <c r="BE28" s="38" t="s">
        <v>73</v>
      </c>
      <c r="BF28" s="39">
        <v>12</v>
      </c>
      <c r="BG28" s="40">
        <v>3</v>
      </c>
      <c r="BH28" s="41">
        <v>15</v>
      </c>
      <c r="BI28" s="42">
        <v>20</v>
      </c>
      <c r="BJ28" s="43">
        <v>-25</v>
      </c>
      <c r="BK28" s="44">
        <v>25</v>
      </c>
      <c r="BL28" s="45">
        <v>16.7</v>
      </c>
      <c r="BM28" s="39">
        <v>8</v>
      </c>
      <c r="BN28" s="40">
        <v>1</v>
      </c>
      <c r="BO28" s="41">
        <v>8</v>
      </c>
      <c r="BP28" s="42">
        <v>14.3</v>
      </c>
      <c r="BQ28" s="43">
        <v>-66.7</v>
      </c>
      <c r="BR28" s="44">
        <v>33.299999999999997</v>
      </c>
      <c r="BS28" s="45">
        <v>11.1</v>
      </c>
      <c r="BT28" s="39">
        <v>0</v>
      </c>
      <c r="BU28" s="40">
        <v>0</v>
      </c>
      <c r="BV28" s="41">
        <v>0</v>
      </c>
      <c r="BW28" s="42" t="s">
        <v>169</v>
      </c>
      <c r="BX28" s="43" t="s">
        <v>169</v>
      </c>
      <c r="BY28" s="44" t="s">
        <v>169</v>
      </c>
      <c r="BZ28" s="45">
        <v>0</v>
      </c>
      <c r="CA28" s="39">
        <v>0</v>
      </c>
      <c r="CB28" s="40">
        <v>0</v>
      </c>
      <c r="CC28" s="41">
        <v>0</v>
      </c>
      <c r="CD28" s="42" t="s">
        <v>169</v>
      </c>
      <c r="CE28" s="43" t="s">
        <v>169</v>
      </c>
      <c r="CF28" s="44" t="s">
        <v>169</v>
      </c>
      <c r="CG28" s="45">
        <v>0</v>
      </c>
      <c r="CH28" s="38" t="s">
        <v>73</v>
      </c>
      <c r="CI28" s="39">
        <v>6</v>
      </c>
      <c r="CJ28" s="40">
        <v>2</v>
      </c>
      <c r="CK28" s="41">
        <v>9</v>
      </c>
      <c r="CL28" s="42">
        <v>20</v>
      </c>
      <c r="CM28" s="43">
        <v>100</v>
      </c>
      <c r="CN28" s="44">
        <v>-10</v>
      </c>
      <c r="CO28" s="45">
        <v>18.2</v>
      </c>
      <c r="CP28" s="39">
        <v>2</v>
      </c>
      <c r="CQ28" s="40">
        <v>0</v>
      </c>
      <c r="CR28" s="41">
        <v>2</v>
      </c>
      <c r="CS28" s="42">
        <v>-33.299999999999997</v>
      </c>
      <c r="CT28" s="43">
        <v>-100</v>
      </c>
      <c r="CU28" s="44">
        <v>-50</v>
      </c>
      <c r="CV28" s="45">
        <v>0</v>
      </c>
      <c r="CW28" s="39">
        <v>6</v>
      </c>
      <c r="CX28" s="40">
        <v>1</v>
      </c>
      <c r="CY28" s="41">
        <v>6</v>
      </c>
      <c r="CZ28" s="42">
        <v>50</v>
      </c>
      <c r="DA28" s="43">
        <v>-50</v>
      </c>
      <c r="DB28" s="44">
        <v>200</v>
      </c>
      <c r="DC28" s="45">
        <v>14.3</v>
      </c>
      <c r="DD28" s="39">
        <v>0</v>
      </c>
      <c r="DE28" s="40">
        <v>0</v>
      </c>
      <c r="DF28" s="41">
        <v>0</v>
      </c>
      <c r="DG28" s="42" t="s">
        <v>169</v>
      </c>
      <c r="DH28" s="43" t="s">
        <v>169</v>
      </c>
      <c r="DI28" s="44" t="s">
        <v>169</v>
      </c>
      <c r="DJ28" s="45">
        <v>0</v>
      </c>
    </row>
    <row r="29" spans="1:114" ht="22.15" customHeight="1">
      <c r="A29" s="38" t="s">
        <v>74</v>
      </c>
      <c r="B29" s="39">
        <v>22</v>
      </c>
      <c r="C29" s="40">
        <v>1</v>
      </c>
      <c r="D29" s="41">
        <v>31</v>
      </c>
      <c r="E29" s="42">
        <v>-56</v>
      </c>
      <c r="F29" s="43">
        <v>-93.3</v>
      </c>
      <c r="G29" s="44">
        <v>-50.8</v>
      </c>
      <c r="H29" s="45">
        <v>3.1</v>
      </c>
      <c r="I29" s="39">
        <v>0</v>
      </c>
      <c r="J29" s="40">
        <v>0</v>
      </c>
      <c r="K29" s="41">
        <v>0</v>
      </c>
      <c r="L29" s="42" t="s">
        <v>169</v>
      </c>
      <c r="M29" s="43" t="s">
        <v>169</v>
      </c>
      <c r="N29" s="44" t="s">
        <v>169</v>
      </c>
      <c r="O29" s="45">
        <v>0</v>
      </c>
      <c r="P29" s="39">
        <v>0</v>
      </c>
      <c r="Q29" s="40">
        <v>0</v>
      </c>
      <c r="R29" s="41">
        <v>0</v>
      </c>
      <c r="S29" s="42" t="s">
        <v>169</v>
      </c>
      <c r="T29" s="43" t="s">
        <v>169</v>
      </c>
      <c r="U29" s="44" t="s">
        <v>169</v>
      </c>
      <c r="V29" s="45">
        <v>0</v>
      </c>
      <c r="W29" s="39">
        <v>17</v>
      </c>
      <c r="X29" s="40">
        <v>1</v>
      </c>
      <c r="Y29" s="41">
        <v>24</v>
      </c>
      <c r="Z29" s="42">
        <v>-37</v>
      </c>
      <c r="AA29" s="43">
        <v>-80</v>
      </c>
      <c r="AB29" s="44">
        <v>-11.1</v>
      </c>
      <c r="AC29" s="45">
        <v>4</v>
      </c>
      <c r="AD29" s="38" t="s">
        <v>74</v>
      </c>
      <c r="AE29" s="39">
        <v>0</v>
      </c>
      <c r="AF29" s="40">
        <v>0</v>
      </c>
      <c r="AG29" s="41">
        <v>0</v>
      </c>
      <c r="AH29" s="42">
        <v>-100</v>
      </c>
      <c r="AI29" s="43">
        <v>-100</v>
      </c>
      <c r="AJ29" s="44">
        <v>-100</v>
      </c>
      <c r="AK29" s="45">
        <v>0</v>
      </c>
      <c r="AL29" s="39">
        <v>0</v>
      </c>
      <c r="AM29" s="40">
        <v>0</v>
      </c>
      <c r="AN29" s="41">
        <v>0</v>
      </c>
      <c r="AO29" s="42" t="s">
        <v>169</v>
      </c>
      <c r="AP29" s="43" t="s">
        <v>169</v>
      </c>
      <c r="AQ29" s="44" t="s">
        <v>169</v>
      </c>
      <c r="AR29" s="45">
        <v>0</v>
      </c>
      <c r="AS29" s="39">
        <v>5</v>
      </c>
      <c r="AT29" s="40">
        <v>0</v>
      </c>
      <c r="AU29" s="41">
        <v>7</v>
      </c>
      <c r="AV29" s="42">
        <v>150</v>
      </c>
      <c r="AW29" s="43" t="s">
        <v>169</v>
      </c>
      <c r="AX29" s="44">
        <v>250</v>
      </c>
      <c r="AY29" s="45">
        <v>0</v>
      </c>
      <c r="AZ29" s="47">
        <v>0</v>
      </c>
      <c r="BA29" s="40">
        <v>0</v>
      </c>
      <c r="BB29" s="40">
        <v>0</v>
      </c>
      <c r="BC29" s="40">
        <v>17</v>
      </c>
      <c r="BD29" s="40">
        <v>37</v>
      </c>
      <c r="BE29" s="38" t="s">
        <v>74</v>
      </c>
      <c r="BF29" s="39">
        <v>54</v>
      </c>
      <c r="BG29" s="40">
        <v>3</v>
      </c>
      <c r="BH29" s="41">
        <v>85</v>
      </c>
      <c r="BI29" s="42">
        <v>-10</v>
      </c>
      <c r="BJ29" s="43">
        <v>-83.3</v>
      </c>
      <c r="BK29" s="44">
        <v>4.9000000000000004</v>
      </c>
      <c r="BL29" s="45">
        <v>3.4</v>
      </c>
      <c r="BM29" s="39">
        <v>17</v>
      </c>
      <c r="BN29" s="40">
        <v>0</v>
      </c>
      <c r="BO29" s="41">
        <v>24</v>
      </c>
      <c r="BP29" s="42">
        <v>-64.599999999999994</v>
      </c>
      <c r="BQ29" s="43">
        <v>-100</v>
      </c>
      <c r="BR29" s="44">
        <v>-60.7</v>
      </c>
      <c r="BS29" s="45">
        <v>0</v>
      </c>
      <c r="BT29" s="39">
        <v>13</v>
      </c>
      <c r="BU29" s="40">
        <v>3</v>
      </c>
      <c r="BV29" s="41">
        <v>22</v>
      </c>
      <c r="BW29" s="42">
        <v>116.7</v>
      </c>
      <c r="BX29" s="43">
        <v>0</v>
      </c>
      <c r="BY29" s="44">
        <v>100</v>
      </c>
      <c r="BZ29" s="45">
        <v>12</v>
      </c>
      <c r="CA29" s="39">
        <v>2</v>
      </c>
      <c r="CB29" s="40">
        <v>0</v>
      </c>
      <c r="CC29" s="41">
        <v>2</v>
      </c>
      <c r="CD29" s="42">
        <v>0</v>
      </c>
      <c r="CE29" s="43" t="s">
        <v>169</v>
      </c>
      <c r="CF29" s="44">
        <v>0</v>
      </c>
      <c r="CG29" s="45">
        <v>0</v>
      </c>
      <c r="CH29" s="38" t="s">
        <v>74</v>
      </c>
      <c r="CI29" s="39">
        <v>22</v>
      </c>
      <c r="CJ29" s="40">
        <v>0</v>
      </c>
      <c r="CK29" s="41">
        <v>38</v>
      </c>
      <c r="CL29" s="42">
        <v>-15.4</v>
      </c>
      <c r="CM29" s="43">
        <v>-100</v>
      </c>
      <c r="CN29" s="44">
        <v>-9.5</v>
      </c>
      <c r="CO29" s="45">
        <v>0</v>
      </c>
      <c r="CP29" s="39">
        <v>1</v>
      </c>
      <c r="CQ29" s="40">
        <v>0</v>
      </c>
      <c r="CR29" s="41">
        <v>2</v>
      </c>
      <c r="CS29" s="42">
        <v>-94.1</v>
      </c>
      <c r="CT29" s="43">
        <v>-100</v>
      </c>
      <c r="CU29" s="44">
        <v>-92.9</v>
      </c>
      <c r="CV29" s="45">
        <v>0</v>
      </c>
      <c r="CW29" s="39">
        <v>17</v>
      </c>
      <c r="CX29" s="40">
        <v>0</v>
      </c>
      <c r="CY29" s="41">
        <v>23</v>
      </c>
      <c r="CZ29" s="42">
        <v>-39.299999999999997</v>
      </c>
      <c r="DA29" s="43">
        <v>-100</v>
      </c>
      <c r="DB29" s="44">
        <v>-17.899999999999999</v>
      </c>
      <c r="DC29" s="45">
        <v>0</v>
      </c>
      <c r="DD29" s="39">
        <v>0</v>
      </c>
      <c r="DE29" s="40">
        <v>0</v>
      </c>
      <c r="DF29" s="41">
        <v>0</v>
      </c>
      <c r="DG29" s="42" t="s">
        <v>169</v>
      </c>
      <c r="DH29" s="43" t="s">
        <v>169</v>
      </c>
      <c r="DI29" s="44" t="s">
        <v>169</v>
      </c>
      <c r="DJ29" s="45">
        <v>0</v>
      </c>
    </row>
    <row r="30" spans="1:114" ht="22.15" customHeight="1">
      <c r="A30" s="38" t="s">
        <v>75</v>
      </c>
      <c r="B30" s="39">
        <v>17</v>
      </c>
      <c r="C30" s="40">
        <v>1</v>
      </c>
      <c r="D30" s="41">
        <v>23</v>
      </c>
      <c r="E30" s="42">
        <v>-56.4</v>
      </c>
      <c r="F30" s="43">
        <v>-50</v>
      </c>
      <c r="G30" s="44">
        <v>-50</v>
      </c>
      <c r="H30" s="45">
        <v>4.2</v>
      </c>
      <c r="I30" s="39">
        <v>0</v>
      </c>
      <c r="J30" s="40">
        <v>0</v>
      </c>
      <c r="K30" s="41">
        <v>0</v>
      </c>
      <c r="L30" s="42" t="s">
        <v>169</v>
      </c>
      <c r="M30" s="43" t="s">
        <v>169</v>
      </c>
      <c r="N30" s="44" t="s">
        <v>169</v>
      </c>
      <c r="O30" s="45">
        <v>0</v>
      </c>
      <c r="P30" s="39">
        <v>0</v>
      </c>
      <c r="Q30" s="40">
        <v>0</v>
      </c>
      <c r="R30" s="41">
        <v>0</v>
      </c>
      <c r="S30" s="42" t="s">
        <v>169</v>
      </c>
      <c r="T30" s="43" t="s">
        <v>169</v>
      </c>
      <c r="U30" s="44" t="s">
        <v>169</v>
      </c>
      <c r="V30" s="45">
        <v>0</v>
      </c>
      <c r="W30" s="39">
        <v>16</v>
      </c>
      <c r="X30" s="40">
        <v>1</v>
      </c>
      <c r="Y30" s="41">
        <v>21</v>
      </c>
      <c r="Z30" s="42">
        <v>-59</v>
      </c>
      <c r="AA30" s="43">
        <v>-50</v>
      </c>
      <c r="AB30" s="44">
        <v>-54.3</v>
      </c>
      <c r="AC30" s="45">
        <v>4.5</v>
      </c>
      <c r="AD30" s="38" t="s">
        <v>75</v>
      </c>
      <c r="AE30" s="39">
        <v>0</v>
      </c>
      <c r="AF30" s="40">
        <v>0</v>
      </c>
      <c r="AG30" s="41">
        <v>0</v>
      </c>
      <c r="AH30" s="42" t="s">
        <v>169</v>
      </c>
      <c r="AI30" s="43" t="s">
        <v>169</v>
      </c>
      <c r="AJ30" s="44" t="s">
        <v>169</v>
      </c>
      <c r="AK30" s="45">
        <v>0</v>
      </c>
      <c r="AL30" s="39">
        <v>0</v>
      </c>
      <c r="AM30" s="40">
        <v>0</v>
      </c>
      <c r="AN30" s="41">
        <v>0</v>
      </c>
      <c r="AO30" s="42" t="s">
        <v>169</v>
      </c>
      <c r="AP30" s="43" t="s">
        <v>169</v>
      </c>
      <c r="AQ30" s="44" t="s">
        <v>169</v>
      </c>
      <c r="AR30" s="45">
        <v>0</v>
      </c>
      <c r="AS30" s="39">
        <v>1</v>
      </c>
      <c r="AT30" s="40">
        <v>0</v>
      </c>
      <c r="AU30" s="41">
        <v>2</v>
      </c>
      <c r="AV30" s="42">
        <v>0</v>
      </c>
      <c r="AW30" s="43" t="s">
        <v>169</v>
      </c>
      <c r="AX30" s="44">
        <v>0</v>
      </c>
      <c r="AY30" s="45">
        <v>0</v>
      </c>
      <c r="AZ30" s="47">
        <v>0</v>
      </c>
      <c r="BA30" s="40">
        <v>0</v>
      </c>
      <c r="BB30" s="40">
        <v>0</v>
      </c>
      <c r="BC30" s="40">
        <v>16</v>
      </c>
      <c r="BD30" s="40">
        <v>12</v>
      </c>
      <c r="BE30" s="38" t="s">
        <v>75</v>
      </c>
      <c r="BF30" s="39">
        <v>27</v>
      </c>
      <c r="BG30" s="40">
        <v>5</v>
      </c>
      <c r="BH30" s="41">
        <v>42</v>
      </c>
      <c r="BI30" s="42">
        <v>-34.1</v>
      </c>
      <c r="BJ30" s="43">
        <v>25</v>
      </c>
      <c r="BK30" s="44">
        <v>-12.5</v>
      </c>
      <c r="BL30" s="45">
        <v>10.6</v>
      </c>
      <c r="BM30" s="39">
        <v>15</v>
      </c>
      <c r="BN30" s="40">
        <v>1</v>
      </c>
      <c r="BO30" s="41">
        <v>20</v>
      </c>
      <c r="BP30" s="42">
        <v>-61.5</v>
      </c>
      <c r="BQ30" s="43">
        <v>-50</v>
      </c>
      <c r="BR30" s="44">
        <v>-56.5</v>
      </c>
      <c r="BS30" s="45">
        <v>4.8</v>
      </c>
      <c r="BT30" s="39">
        <v>9</v>
      </c>
      <c r="BU30" s="40">
        <v>4</v>
      </c>
      <c r="BV30" s="41">
        <v>19</v>
      </c>
      <c r="BW30" s="42">
        <v>28.6</v>
      </c>
      <c r="BX30" s="43">
        <v>33.299999999999997</v>
      </c>
      <c r="BY30" s="44">
        <v>171.4</v>
      </c>
      <c r="BZ30" s="45">
        <v>17.399999999999999</v>
      </c>
      <c r="CA30" s="39">
        <v>0</v>
      </c>
      <c r="CB30" s="40">
        <v>0</v>
      </c>
      <c r="CC30" s="41">
        <v>0</v>
      </c>
      <c r="CD30" s="42" t="s">
        <v>169</v>
      </c>
      <c r="CE30" s="43" t="s">
        <v>169</v>
      </c>
      <c r="CF30" s="44" t="s">
        <v>169</v>
      </c>
      <c r="CG30" s="45">
        <v>0</v>
      </c>
      <c r="CH30" s="38" t="s">
        <v>75</v>
      </c>
      <c r="CI30" s="39">
        <v>3</v>
      </c>
      <c r="CJ30" s="40">
        <v>0</v>
      </c>
      <c r="CK30" s="41">
        <v>3</v>
      </c>
      <c r="CL30" s="42">
        <v>-57.1</v>
      </c>
      <c r="CM30" s="43" t="s">
        <v>169</v>
      </c>
      <c r="CN30" s="44">
        <v>-62.5</v>
      </c>
      <c r="CO30" s="45">
        <v>0</v>
      </c>
      <c r="CP30" s="39">
        <v>0</v>
      </c>
      <c r="CQ30" s="40">
        <v>0</v>
      </c>
      <c r="CR30" s="41">
        <v>0</v>
      </c>
      <c r="CS30" s="42">
        <v>-100</v>
      </c>
      <c r="CT30" s="43" t="s">
        <v>169</v>
      </c>
      <c r="CU30" s="44">
        <v>-100</v>
      </c>
      <c r="CV30" s="45">
        <v>0</v>
      </c>
      <c r="CW30" s="39">
        <v>15</v>
      </c>
      <c r="CX30" s="40">
        <v>1</v>
      </c>
      <c r="CY30" s="41">
        <v>20</v>
      </c>
      <c r="CZ30" s="42">
        <v>-44.4</v>
      </c>
      <c r="DA30" s="43" t="s">
        <v>169</v>
      </c>
      <c r="DB30" s="44">
        <v>-39.4</v>
      </c>
      <c r="DC30" s="45">
        <v>4.8</v>
      </c>
      <c r="DD30" s="39">
        <v>1</v>
      </c>
      <c r="DE30" s="40">
        <v>0</v>
      </c>
      <c r="DF30" s="41">
        <v>1</v>
      </c>
      <c r="DG30" s="42">
        <v>0</v>
      </c>
      <c r="DH30" s="43" t="s">
        <v>169</v>
      </c>
      <c r="DI30" s="44">
        <v>0</v>
      </c>
      <c r="DJ30" s="45">
        <v>0</v>
      </c>
    </row>
    <row r="31" spans="1:114" ht="22.15" customHeight="1">
      <c r="A31" s="38" t="s">
        <v>76</v>
      </c>
      <c r="B31" s="39">
        <v>64</v>
      </c>
      <c r="C31" s="40">
        <v>2</v>
      </c>
      <c r="D31" s="41">
        <v>87</v>
      </c>
      <c r="E31" s="42">
        <v>-13.5</v>
      </c>
      <c r="F31" s="43">
        <v>-50</v>
      </c>
      <c r="G31" s="44">
        <v>1.2</v>
      </c>
      <c r="H31" s="45">
        <v>2.2000000000000002</v>
      </c>
      <c r="I31" s="39">
        <v>0</v>
      </c>
      <c r="J31" s="40">
        <v>0</v>
      </c>
      <c r="K31" s="41">
        <v>0</v>
      </c>
      <c r="L31" s="42" t="s">
        <v>169</v>
      </c>
      <c r="M31" s="43" t="s">
        <v>169</v>
      </c>
      <c r="N31" s="44" t="s">
        <v>169</v>
      </c>
      <c r="O31" s="45">
        <v>0</v>
      </c>
      <c r="P31" s="39">
        <v>41</v>
      </c>
      <c r="Q31" s="40">
        <v>2</v>
      </c>
      <c r="R31" s="41">
        <v>54</v>
      </c>
      <c r="S31" s="42">
        <v>720</v>
      </c>
      <c r="T31" s="43">
        <v>0</v>
      </c>
      <c r="U31" s="44">
        <v>800</v>
      </c>
      <c r="V31" s="45">
        <v>3.6</v>
      </c>
      <c r="W31" s="39">
        <v>12</v>
      </c>
      <c r="X31" s="40">
        <v>0</v>
      </c>
      <c r="Y31" s="41">
        <v>15</v>
      </c>
      <c r="Z31" s="42">
        <v>-78.599999999999994</v>
      </c>
      <c r="AA31" s="43">
        <v>-100</v>
      </c>
      <c r="AB31" s="44">
        <v>-75.8</v>
      </c>
      <c r="AC31" s="45">
        <v>0</v>
      </c>
      <c r="AD31" s="38" t="s">
        <v>76</v>
      </c>
      <c r="AE31" s="39">
        <v>0</v>
      </c>
      <c r="AF31" s="40">
        <v>0</v>
      </c>
      <c r="AG31" s="41">
        <v>0</v>
      </c>
      <c r="AH31" s="42">
        <v>-100</v>
      </c>
      <c r="AI31" s="43">
        <v>-100</v>
      </c>
      <c r="AJ31" s="44">
        <v>-100</v>
      </c>
      <c r="AK31" s="45">
        <v>0</v>
      </c>
      <c r="AL31" s="39">
        <v>0</v>
      </c>
      <c r="AM31" s="40">
        <v>0</v>
      </c>
      <c r="AN31" s="41">
        <v>0</v>
      </c>
      <c r="AO31" s="42" t="s">
        <v>169</v>
      </c>
      <c r="AP31" s="43" t="s">
        <v>169</v>
      </c>
      <c r="AQ31" s="44" t="s">
        <v>169</v>
      </c>
      <c r="AR31" s="45">
        <v>0</v>
      </c>
      <c r="AS31" s="39">
        <v>11</v>
      </c>
      <c r="AT31" s="40">
        <v>0</v>
      </c>
      <c r="AU31" s="41">
        <v>18</v>
      </c>
      <c r="AV31" s="42">
        <v>450</v>
      </c>
      <c r="AW31" s="43" t="s">
        <v>169</v>
      </c>
      <c r="AX31" s="44">
        <v>800</v>
      </c>
      <c r="AY31" s="45">
        <v>0</v>
      </c>
      <c r="AZ31" s="47">
        <v>0</v>
      </c>
      <c r="BA31" s="40">
        <v>0</v>
      </c>
      <c r="BB31" s="40">
        <v>53</v>
      </c>
      <c r="BC31" s="40">
        <v>0</v>
      </c>
      <c r="BD31" s="40">
        <v>26</v>
      </c>
      <c r="BE31" s="38" t="s">
        <v>76</v>
      </c>
      <c r="BF31" s="39">
        <v>83</v>
      </c>
      <c r="BG31" s="40">
        <v>4</v>
      </c>
      <c r="BH31" s="41">
        <v>110</v>
      </c>
      <c r="BI31" s="42">
        <v>-11.7</v>
      </c>
      <c r="BJ31" s="43">
        <v>-60</v>
      </c>
      <c r="BK31" s="44">
        <v>-8.3000000000000007</v>
      </c>
      <c r="BL31" s="45">
        <v>3.5</v>
      </c>
      <c r="BM31" s="39">
        <v>57</v>
      </c>
      <c r="BN31" s="40">
        <v>2</v>
      </c>
      <c r="BO31" s="41">
        <v>80</v>
      </c>
      <c r="BP31" s="42">
        <v>-20.8</v>
      </c>
      <c r="BQ31" s="43">
        <v>-50</v>
      </c>
      <c r="BR31" s="44">
        <v>-2.4</v>
      </c>
      <c r="BS31" s="45">
        <v>2.4</v>
      </c>
      <c r="BT31" s="39">
        <v>0</v>
      </c>
      <c r="BU31" s="40">
        <v>0</v>
      </c>
      <c r="BV31" s="41">
        <v>0</v>
      </c>
      <c r="BW31" s="42" t="s">
        <v>169</v>
      </c>
      <c r="BX31" s="43" t="s">
        <v>169</v>
      </c>
      <c r="BY31" s="44" t="s">
        <v>169</v>
      </c>
      <c r="BZ31" s="45">
        <v>0</v>
      </c>
      <c r="CA31" s="39">
        <v>0</v>
      </c>
      <c r="CB31" s="40">
        <v>0</v>
      </c>
      <c r="CC31" s="41">
        <v>0</v>
      </c>
      <c r="CD31" s="42" t="s">
        <v>169</v>
      </c>
      <c r="CE31" s="43" t="s">
        <v>169</v>
      </c>
      <c r="CF31" s="44" t="s">
        <v>169</v>
      </c>
      <c r="CG31" s="45">
        <v>0</v>
      </c>
      <c r="CH31" s="38" t="s">
        <v>76</v>
      </c>
      <c r="CI31" s="39">
        <v>34</v>
      </c>
      <c r="CJ31" s="40">
        <v>2</v>
      </c>
      <c r="CK31" s="41">
        <v>45</v>
      </c>
      <c r="CL31" s="42">
        <v>-5.6</v>
      </c>
      <c r="CM31" s="43">
        <v>-75</v>
      </c>
      <c r="CN31" s="44">
        <v>-21.1</v>
      </c>
      <c r="CO31" s="45">
        <v>4.3</v>
      </c>
      <c r="CP31" s="39">
        <v>9</v>
      </c>
      <c r="CQ31" s="40">
        <v>0</v>
      </c>
      <c r="CR31" s="41">
        <v>16</v>
      </c>
      <c r="CS31" s="42">
        <v>-35.700000000000003</v>
      </c>
      <c r="CT31" s="43">
        <v>-100</v>
      </c>
      <c r="CU31" s="44">
        <v>-15.8</v>
      </c>
      <c r="CV31" s="45">
        <v>0</v>
      </c>
      <c r="CW31" s="39">
        <v>49</v>
      </c>
      <c r="CX31" s="40">
        <v>2</v>
      </c>
      <c r="CY31" s="41">
        <v>65</v>
      </c>
      <c r="CZ31" s="42">
        <v>-15.5</v>
      </c>
      <c r="DA31" s="43" t="s">
        <v>169</v>
      </c>
      <c r="DB31" s="44">
        <v>3.2</v>
      </c>
      <c r="DC31" s="45">
        <v>3</v>
      </c>
      <c r="DD31" s="39">
        <v>0</v>
      </c>
      <c r="DE31" s="40">
        <v>0</v>
      </c>
      <c r="DF31" s="41">
        <v>0</v>
      </c>
      <c r="DG31" s="42" t="s">
        <v>169</v>
      </c>
      <c r="DH31" s="43" t="s">
        <v>169</v>
      </c>
      <c r="DI31" s="44" t="s">
        <v>169</v>
      </c>
      <c r="DJ31" s="45">
        <v>0</v>
      </c>
    </row>
    <row r="32" spans="1:114" ht="22.15" customHeight="1">
      <c r="A32" s="38" t="s">
        <v>77</v>
      </c>
      <c r="B32" s="39">
        <v>9</v>
      </c>
      <c r="C32" s="40">
        <v>2</v>
      </c>
      <c r="D32" s="41">
        <v>10</v>
      </c>
      <c r="E32" s="42">
        <v>-30.8</v>
      </c>
      <c r="F32" s="43">
        <v>100</v>
      </c>
      <c r="G32" s="44">
        <v>-33.299999999999997</v>
      </c>
      <c r="H32" s="45">
        <v>16.7</v>
      </c>
      <c r="I32" s="39">
        <v>0</v>
      </c>
      <c r="J32" s="40">
        <v>0</v>
      </c>
      <c r="K32" s="41">
        <v>0</v>
      </c>
      <c r="L32" s="42" t="s">
        <v>169</v>
      </c>
      <c r="M32" s="43" t="s">
        <v>169</v>
      </c>
      <c r="N32" s="44" t="s">
        <v>169</v>
      </c>
      <c r="O32" s="45">
        <v>0</v>
      </c>
      <c r="P32" s="39">
        <v>0</v>
      </c>
      <c r="Q32" s="40">
        <v>0</v>
      </c>
      <c r="R32" s="41">
        <v>0</v>
      </c>
      <c r="S32" s="42" t="s">
        <v>169</v>
      </c>
      <c r="T32" s="43" t="s">
        <v>169</v>
      </c>
      <c r="U32" s="44" t="s">
        <v>169</v>
      </c>
      <c r="V32" s="45">
        <v>0</v>
      </c>
      <c r="W32" s="39">
        <v>8</v>
      </c>
      <c r="X32" s="40">
        <v>2</v>
      </c>
      <c r="Y32" s="41">
        <v>9</v>
      </c>
      <c r="Z32" s="42">
        <v>-33.299999999999997</v>
      </c>
      <c r="AA32" s="43">
        <v>0</v>
      </c>
      <c r="AB32" s="44">
        <v>-35.700000000000003</v>
      </c>
      <c r="AC32" s="45">
        <v>18.2</v>
      </c>
      <c r="AD32" s="38" t="s">
        <v>77</v>
      </c>
      <c r="AE32" s="39">
        <v>0</v>
      </c>
      <c r="AF32" s="40">
        <v>0</v>
      </c>
      <c r="AG32" s="41">
        <v>0</v>
      </c>
      <c r="AH32" s="42" t="s">
        <v>169</v>
      </c>
      <c r="AI32" s="43" t="s">
        <v>169</v>
      </c>
      <c r="AJ32" s="44" t="s">
        <v>169</v>
      </c>
      <c r="AK32" s="45">
        <v>0</v>
      </c>
      <c r="AL32" s="39">
        <v>1</v>
      </c>
      <c r="AM32" s="40">
        <v>0</v>
      </c>
      <c r="AN32" s="41">
        <v>1</v>
      </c>
      <c r="AO32" s="42">
        <v>0</v>
      </c>
      <c r="AP32" s="43" t="s">
        <v>169</v>
      </c>
      <c r="AQ32" s="44">
        <v>0</v>
      </c>
      <c r="AR32" s="45">
        <v>0</v>
      </c>
      <c r="AS32" s="39">
        <v>0</v>
      </c>
      <c r="AT32" s="40">
        <v>0</v>
      </c>
      <c r="AU32" s="41">
        <v>0</v>
      </c>
      <c r="AV32" s="42">
        <v>-100</v>
      </c>
      <c r="AW32" s="43">
        <v>-100</v>
      </c>
      <c r="AX32" s="44">
        <v>-100</v>
      </c>
      <c r="AY32" s="45">
        <v>0</v>
      </c>
      <c r="AZ32" s="47">
        <v>0</v>
      </c>
      <c r="BA32" s="40">
        <v>0</v>
      </c>
      <c r="BB32" s="40">
        <v>0</v>
      </c>
      <c r="BC32" s="40">
        <v>8</v>
      </c>
      <c r="BD32" s="40">
        <v>8</v>
      </c>
      <c r="BE32" s="38" t="s">
        <v>77</v>
      </c>
      <c r="BF32" s="39">
        <v>15</v>
      </c>
      <c r="BG32" s="40">
        <v>4</v>
      </c>
      <c r="BH32" s="41">
        <v>18</v>
      </c>
      <c r="BI32" s="42">
        <v>-11.8</v>
      </c>
      <c r="BJ32" s="43">
        <v>300</v>
      </c>
      <c r="BK32" s="44">
        <v>-18.2</v>
      </c>
      <c r="BL32" s="45">
        <v>18.2</v>
      </c>
      <c r="BM32" s="39">
        <v>7</v>
      </c>
      <c r="BN32" s="40">
        <v>2</v>
      </c>
      <c r="BO32" s="41">
        <v>8</v>
      </c>
      <c r="BP32" s="42">
        <v>-41.7</v>
      </c>
      <c r="BQ32" s="43">
        <v>100</v>
      </c>
      <c r="BR32" s="44">
        <v>-42.9</v>
      </c>
      <c r="BS32" s="45">
        <v>20</v>
      </c>
      <c r="BT32" s="39">
        <v>0</v>
      </c>
      <c r="BU32" s="40">
        <v>0</v>
      </c>
      <c r="BV32" s="41">
        <v>0</v>
      </c>
      <c r="BW32" s="42" t="s">
        <v>169</v>
      </c>
      <c r="BX32" s="43" t="s">
        <v>169</v>
      </c>
      <c r="BY32" s="44" t="s">
        <v>169</v>
      </c>
      <c r="BZ32" s="45">
        <v>0</v>
      </c>
      <c r="CA32" s="39">
        <v>0</v>
      </c>
      <c r="CB32" s="40">
        <v>0</v>
      </c>
      <c r="CC32" s="41">
        <v>0</v>
      </c>
      <c r="CD32" s="42" t="s">
        <v>169</v>
      </c>
      <c r="CE32" s="43" t="s">
        <v>169</v>
      </c>
      <c r="CF32" s="44" t="s">
        <v>169</v>
      </c>
      <c r="CG32" s="45">
        <v>0</v>
      </c>
      <c r="CH32" s="38" t="s">
        <v>77</v>
      </c>
      <c r="CI32" s="39">
        <v>7</v>
      </c>
      <c r="CJ32" s="40">
        <v>2</v>
      </c>
      <c r="CK32" s="41">
        <v>9</v>
      </c>
      <c r="CL32" s="42">
        <v>40</v>
      </c>
      <c r="CM32" s="43">
        <v>0</v>
      </c>
      <c r="CN32" s="44">
        <v>12.5</v>
      </c>
      <c r="CO32" s="45">
        <v>18.2</v>
      </c>
      <c r="CP32" s="39">
        <v>0</v>
      </c>
      <c r="CQ32" s="40">
        <v>0</v>
      </c>
      <c r="CR32" s="41">
        <v>0</v>
      </c>
      <c r="CS32" s="42" t="s">
        <v>169</v>
      </c>
      <c r="CT32" s="43" t="s">
        <v>169</v>
      </c>
      <c r="CU32" s="44" t="s">
        <v>169</v>
      </c>
      <c r="CV32" s="45">
        <v>0</v>
      </c>
      <c r="CW32" s="39">
        <v>7</v>
      </c>
      <c r="CX32" s="40">
        <v>2</v>
      </c>
      <c r="CY32" s="41">
        <v>8</v>
      </c>
      <c r="CZ32" s="42">
        <v>-41.7</v>
      </c>
      <c r="DA32" s="43">
        <v>100</v>
      </c>
      <c r="DB32" s="44">
        <v>-42.9</v>
      </c>
      <c r="DC32" s="45">
        <v>20</v>
      </c>
      <c r="DD32" s="39">
        <v>0</v>
      </c>
      <c r="DE32" s="40">
        <v>0</v>
      </c>
      <c r="DF32" s="41">
        <v>0</v>
      </c>
      <c r="DG32" s="42" t="s">
        <v>169</v>
      </c>
      <c r="DH32" s="43" t="s">
        <v>169</v>
      </c>
      <c r="DI32" s="44" t="s">
        <v>169</v>
      </c>
      <c r="DJ32" s="45">
        <v>0</v>
      </c>
    </row>
    <row r="33" spans="1:114" ht="22.15" customHeight="1">
      <c r="A33" s="38" t="s">
        <v>78</v>
      </c>
      <c r="B33" s="39">
        <v>4</v>
      </c>
      <c r="C33" s="40">
        <v>0</v>
      </c>
      <c r="D33" s="41">
        <v>6</v>
      </c>
      <c r="E33" s="42" t="s">
        <v>169</v>
      </c>
      <c r="F33" s="43" t="s">
        <v>169</v>
      </c>
      <c r="G33" s="44" t="s">
        <v>169</v>
      </c>
      <c r="H33" s="45">
        <v>0</v>
      </c>
      <c r="I33" s="39">
        <v>0</v>
      </c>
      <c r="J33" s="40">
        <v>0</v>
      </c>
      <c r="K33" s="41">
        <v>0</v>
      </c>
      <c r="L33" s="42" t="s">
        <v>169</v>
      </c>
      <c r="M33" s="43" t="s">
        <v>169</v>
      </c>
      <c r="N33" s="44" t="s">
        <v>169</v>
      </c>
      <c r="O33" s="45">
        <v>0</v>
      </c>
      <c r="P33" s="39">
        <v>0</v>
      </c>
      <c r="Q33" s="40">
        <v>0</v>
      </c>
      <c r="R33" s="41">
        <v>0</v>
      </c>
      <c r="S33" s="42" t="s">
        <v>169</v>
      </c>
      <c r="T33" s="43" t="s">
        <v>169</v>
      </c>
      <c r="U33" s="44" t="s">
        <v>169</v>
      </c>
      <c r="V33" s="45">
        <v>0</v>
      </c>
      <c r="W33" s="39">
        <v>0</v>
      </c>
      <c r="X33" s="40">
        <v>0</v>
      </c>
      <c r="Y33" s="41">
        <v>0</v>
      </c>
      <c r="Z33" s="42" t="s">
        <v>169</v>
      </c>
      <c r="AA33" s="43" t="s">
        <v>169</v>
      </c>
      <c r="AB33" s="44" t="s">
        <v>169</v>
      </c>
      <c r="AC33" s="45">
        <v>0</v>
      </c>
      <c r="AD33" s="38" t="s">
        <v>78</v>
      </c>
      <c r="AE33" s="39">
        <v>3</v>
      </c>
      <c r="AF33" s="40">
        <v>0</v>
      </c>
      <c r="AG33" s="41">
        <v>3</v>
      </c>
      <c r="AH33" s="42">
        <v>-25</v>
      </c>
      <c r="AI33" s="43" t="s">
        <v>169</v>
      </c>
      <c r="AJ33" s="44">
        <v>-50</v>
      </c>
      <c r="AK33" s="45">
        <v>0</v>
      </c>
      <c r="AL33" s="39">
        <v>0</v>
      </c>
      <c r="AM33" s="40">
        <v>0</v>
      </c>
      <c r="AN33" s="41">
        <v>0</v>
      </c>
      <c r="AO33" s="42" t="s">
        <v>169</v>
      </c>
      <c r="AP33" s="43" t="s">
        <v>169</v>
      </c>
      <c r="AQ33" s="44" t="s">
        <v>169</v>
      </c>
      <c r="AR33" s="45">
        <v>0</v>
      </c>
      <c r="AS33" s="39">
        <v>1</v>
      </c>
      <c r="AT33" s="40">
        <v>0</v>
      </c>
      <c r="AU33" s="41">
        <v>3</v>
      </c>
      <c r="AV33" s="42">
        <v>0</v>
      </c>
      <c r="AW33" s="43" t="s">
        <v>169</v>
      </c>
      <c r="AX33" s="44">
        <v>0</v>
      </c>
      <c r="AY33" s="45">
        <v>0</v>
      </c>
      <c r="AZ33" s="47">
        <v>0</v>
      </c>
      <c r="BA33" s="40">
        <v>0</v>
      </c>
      <c r="BB33" s="40">
        <v>0</v>
      </c>
      <c r="BC33" s="40">
        <v>3</v>
      </c>
      <c r="BD33" s="40">
        <v>7</v>
      </c>
      <c r="BE33" s="38" t="s">
        <v>78</v>
      </c>
      <c r="BF33" s="39">
        <v>11</v>
      </c>
      <c r="BG33" s="40">
        <v>2</v>
      </c>
      <c r="BH33" s="41">
        <v>27</v>
      </c>
      <c r="BI33" s="42">
        <v>120</v>
      </c>
      <c r="BJ33" s="43">
        <v>0</v>
      </c>
      <c r="BK33" s="44">
        <v>237.5</v>
      </c>
      <c r="BL33" s="45">
        <v>6.9</v>
      </c>
      <c r="BM33" s="39">
        <v>4</v>
      </c>
      <c r="BN33" s="40">
        <v>0</v>
      </c>
      <c r="BO33" s="41">
        <v>6</v>
      </c>
      <c r="BP33" s="42" t="s">
        <v>169</v>
      </c>
      <c r="BQ33" s="43" t="s">
        <v>169</v>
      </c>
      <c r="BR33" s="44" t="s">
        <v>169</v>
      </c>
      <c r="BS33" s="45">
        <v>0</v>
      </c>
      <c r="BT33" s="39">
        <v>0</v>
      </c>
      <c r="BU33" s="40">
        <v>0</v>
      </c>
      <c r="BV33" s="41">
        <v>0</v>
      </c>
      <c r="BW33" s="42" t="s">
        <v>169</v>
      </c>
      <c r="BX33" s="43" t="s">
        <v>169</v>
      </c>
      <c r="BY33" s="44" t="s">
        <v>169</v>
      </c>
      <c r="BZ33" s="45">
        <v>0</v>
      </c>
      <c r="CA33" s="39">
        <v>0</v>
      </c>
      <c r="CB33" s="40">
        <v>0</v>
      </c>
      <c r="CC33" s="41">
        <v>0</v>
      </c>
      <c r="CD33" s="42" t="s">
        <v>169</v>
      </c>
      <c r="CE33" s="43" t="s">
        <v>169</v>
      </c>
      <c r="CF33" s="44" t="s">
        <v>169</v>
      </c>
      <c r="CG33" s="45">
        <v>0</v>
      </c>
      <c r="CH33" s="38" t="s">
        <v>78</v>
      </c>
      <c r="CI33" s="39">
        <v>7</v>
      </c>
      <c r="CJ33" s="40">
        <v>2</v>
      </c>
      <c r="CK33" s="41">
        <v>21</v>
      </c>
      <c r="CL33" s="42">
        <v>250</v>
      </c>
      <c r="CM33" s="43">
        <v>0</v>
      </c>
      <c r="CN33" s="44">
        <v>600</v>
      </c>
      <c r="CO33" s="45">
        <v>8.6999999999999993</v>
      </c>
      <c r="CP33" s="39">
        <v>0</v>
      </c>
      <c r="CQ33" s="40">
        <v>0</v>
      </c>
      <c r="CR33" s="41">
        <v>0</v>
      </c>
      <c r="CS33" s="42">
        <v>-100</v>
      </c>
      <c r="CT33" s="43" t="s">
        <v>169</v>
      </c>
      <c r="CU33" s="44">
        <v>-100</v>
      </c>
      <c r="CV33" s="45">
        <v>0</v>
      </c>
      <c r="CW33" s="39">
        <v>4</v>
      </c>
      <c r="CX33" s="40">
        <v>0</v>
      </c>
      <c r="CY33" s="41">
        <v>6</v>
      </c>
      <c r="CZ33" s="42">
        <v>33.299999999999997</v>
      </c>
      <c r="DA33" s="43" t="s">
        <v>169</v>
      </c>
      <c r="DB33" s="44">
        <v>20</v>
      </c>
      <c r="DC33" s="45">
        <v>0</v>
      </c>
      <c r="DD33" s="39">
        <v>0</v>
      </c>
      <c r="DE33" s="40">
        <v>0</v>
      </c>
      <c r="DF33" s="41">
        <v>0</v>
      </c>
      <c r="DG33" s="42" t="s">
        <v>169</v>
      </c>
      <c r="DH33" s="43" t="s">
        <v>169</v>
      </c>
      <c r="DI33" s="44" t="s">
        <v>169</v>
      </c>
      <c r="DJ33" s="45">
        <v>0</v>
      </c>
    </row>
    <row r="34" spans="1:114" ht="22.15" customHeight="1" thickBot="1">
      <c r="A34" s="49" t="s">
        <v>79</v>
      </c>
      <c r="B34" s="50">
        <v>30</v>
      </c>
      <c r="C34" s="51">
        <v>0</v>
      </c>
      <c r="D34" s="52">
        <v>32</v>
      </c>
      <c r="E34" s="53">
        <v>-37.5</v>
      </c>
      <c r="F34" s="54" t="s">
        <v>169</v>
      </c>
      <c r="G34" s="55">
        <v>-44.8</v>
      </c>
      <c r="H34" s="56">
        <v>0</v>
      </c>
      <c r="I34" s="50">
        <v>0</v>
      </c>
      <c r="J34" s="51">
        <v>0</v>
      </c>
      <c r="K34" s="52">
        <v>0</v>
      </c>
      <c r="L34" s="53" t="s">
        <v>169</v>
      </c>
      <c r="M34" s="54" t="s">
        <v>169</v>
      </c>
      <c r="N34" s="55" t="s">
        <v>169</v>
      </c>
      <c r="O34" s="56">
        <v>0</v>
      </c>
      <c r="P34" s="50">
        <v>30</v>
      </c>
      <c r="Q34" s="51">
        <v>0</v>
      </c>
      <c r="R34" s="52">
        <v>32</v>
      </c>
      <c r="S34" s="53">
        <v>-34.799999999999997</v>
      </c>
      <c r="T34" s="54" t="s">
        <v>169</v>
      </c>
      <c r="U34" s="55">
        <v>-42.9</v>
      </c>
      <c r="V34" s="56">
        <v>0</v>
      </c>
      <c r="W34" s="50">
        <v>0</v>
      </c>
      <c r="X34" s="51">
        <v>0</v>
      </c>
      <c r="Y34" s="52">
        <v>0</v>
      </c>
      <c r="Z34" s="53" t="s">
        <v>169</v>
      </c>
      <c r="AA34" s="54" t="s">
        <v>169</v>
      </c>
      <c r="AB34" s="55" t="s">
        <v>169</v>
      </c>
      <c r="AC34" s="56">
        <v>0</v>
      </c>
      <c r="AD34" s="49" t="s">
        <v>79</v>
      </c>
      <c r="AE34" s="50">
        <v>0</v>
      </c>
      <c r="AF34" s="51">
        <v>0</v>
      </c>
      <c r="AG34" s="52">
        <v>0</v>
      </c>
      <c r="AH34" s="53">
        <v>-100</v>
      </c>
      <c r="AI34" s="54" t="s">
        <v>169</v>
      </c>
      <c r="AJ34" s="55">
        <v>-100</v>
      </c>
      <c r="AK34" s="56">
        <v>0</v>
      </c>
      <c r="AL34" s="50">
        <v>0</v>
      </c>
      <c r="AM34" s="51">
        <v>0</v>
      </c>
      <c r="AN34" s="52">
        <v>0</v>
      </c>
      <c r="AO34" s="53" t="s">
        <v>169</v>
      </c>
      <c r="AP34" s="54" t="s">
        <v>169</v>
      </c>
      <c r="AQ34" s="55" t="s">
        <v>169</v>
      </c>
      <c r="AR34" s="56">
        <v>0</v>
      </c>
      <c r="AS34" s="50">
        <v>0</v>
      </c>
      <c r="AT34" s="51">
        <v>0</v>
      </c>
      <c r="AU34" s="52">
        <v>0</v>
      </c>
      <c r="AV34" s="53" t="s">
        <v>169</v>
      </c>
      <c r="AW34" s="54" t="s">
        <v>169</v>
      </c>
      <c r="AX34" s="55" t="s">
        <v>169</v>
      </c>
      <c r="AY34" s="56">
        <v>0</v>
      </c>
      <c r="AZ34" s="58">
        <v>0</v>
      </c>
      <c r="BA34" s="51">
        <v>0</v>
      </c>
      <c r="BB34" s="51">
        <v>0</v>
      </c>
      <c r="BC34" s="51">
        <v>30</v>
      </c>
      <c r="BD34" s="51">
        <v>0</v>
      </c>
      <c r="BE34" s="49" t="s">
        <v>79</v>
      </c>
      <c r="BF34" s="50">
        <v>28</v>
      </c>
      <c r="BG34" s="51">
        <v>0</v>
      </c>
      <c r="BH34" s="52">
        <v>30</v>
      </c>
      <c r="BI34" s="53">
        <v>-39.1</v>
      </c>
      <c r="BJ34" s="54" t="s">
        <v>169</v>
      </c>
      <c r="BK34" s="55">
        <v>-45.5</v>
      </c>
      <c r="BL34" s="56">
        <v>0</v>
      </c>
      <c r="BM34" s="50">
        <v>28</v>
      </c>
      <c r="BN34" s="51">
        <v>0</v>
      </c>
      <c r="BO34" s="52">
        <v>30</v>
      </c>
      <c r="BP34" s="53">
        <v>-39.1</v>
      </c>
      <c r="BQ34" s="54" t="s">
        <v>169</v>
      </c>
      <c r="BR34" s="55">
        <v>-45.5</v>
      </c>
      <c r="BS34" s="56">
        <v>0</v>
      </c>
      <c r="BT34" s="50">
        <v>0</v>
      </c>
      <c r="BU34" s="51">
        <v>0</v>
      </c>
      <c r="BV34" s="52">
        <v>0</v>
      </c>
      <c r="BW34" s="53" t="s">
        <v>169</v>
      </c>
      <c r="BX34" s="54" t="s">
        <v>169</v>
      </c>
      <c r="BY34" s="55" t="s">
        <v>169</v>
      </c>
      <c r="BZ34" s="56">
        <v>0</v>
      </c>
      <c r="CA34" s="50">
        <v>0</v>
      </c>
      <c r="CB34" s="51">
        <v>0</v>
      </c>
      <c r="CC34" s="52">
        <v>0</v>
      </c>
      <c r="CD34" s="53" t="s">
        <v>169</v>
      </c>
      <c r="CE34" s="54" t="s">
        <v>169</v>
      </c>
      <c r="CF34" s="55" t="s">
        <v>169</v>
      </c>
      <c r="CG34" s="56">
        <v>0</v>
      </c>
      <c r="CH34" s="49" t="s">
        <v>79</v>
      </c>
      <c r="CI34" s="50">
        <v>0</v>
      </c>
      <c r="CJ34" s="51">
        <v>0</v>
      </c>
      <c r="CK34" s="52">
        <v>0</v>
      </c>
      <c r="CL34" s="53" t="s">
        <v>169</v>
      </c>
      <c r="CM34" s="54" t="s">
        <v>169</v>
      </c>
      <c r="CN34" s="55" t="s">
        <v>169</v>
      </c>
      <c r="CO34" s="56">
        <v>0</v>
      </c>
      <c r="CP34" s="50">
        <v>0</v>
      </c>
      <c r="CQ34" s="51">
        <v>0</v>
      </c>
      <c r="CR34" s="52">
        <v>0</v>
      </c>
      <c r="CS34" s="53" t="s">
        <v>169</v>
      </c>
      <c r="CT34" s="54" t="s">
        <v>169</v>
      </c>
      <c r="CU34" s="55" t="s">
        <v>169</v>
      </c>
      <c r="CV34" s="56">
        <v>0</v>
      </c>
      <c r="CW34" s="50">
        <v>28</v>
      </c>
      <c r="CX34" s="51">
        <v>0</v>
      </c>
      <c r="CY34" s="52">
        <v>30</v>
      </c>
      <c r="CZ34" s="53">
        <v>-37.799999999999997</v>
      </c>
      <c r="DA34" s="54" t="s">
        <v>169</v>
      </c>
      <c r="DB34" s="55">
        <v>-44.4</v>
      </c>
      <c r="DC34" s="56">
        <v>0</v>
      </c>
      <c r="DD34" s="50">
        <v>0</v>
      </c>
      <c r="DE34" s="51">
        <v>0</v>
      </c>
      <c r="DF34" s="52">
        <v>0</v>
      </c>
      <c r="DG34" s="53" t="s">
        <v>169</v>
      </c>
      <c r="DH34" s="54" t="s">
        <v>169</v>
      </c>
      <c r="DI34" s="55" t="s">
        <v>169</v>
      </c>
      <c r="DJ34" s="56">
        <v>0</v>
      </c>
    </row>
    <row r="35" spans="1:114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1"/>
      <c r="BA35" s="61"/>
      <c r="BB35" s="61"/>
      <c r="BC35" s="61"/>
      <c r="BD35" s="61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</row>
  </sheetData>
  <mergeCells count="108">
    <mergeCell ref="DC5:DC6"/>
    <mergeCell ref="DD5:DD6"/>
    <mergeCell ref="DE5:DE6"/>
    <mergeCell ref="DF5:DF6"/>
    <mergeCell ref="DG5:DI5"/>
    <mergeCell ref="DJ5:DJ6"/>
    <mergeCell ref="CS5:CU5"/>
    <mergeCell ref="CV5:CV6"/>
    <mergeCell ref="CW5:CW6"/>
    <mergeCell ref="CX5:CX6"/>
    <mergeCell ref="CY5:CY6"/>
    <mergeCell ref="CZ5:DB5"/>
    <mergeCell ref="CK5:CK6"/>
    <mergeCell ref="CL5:CN5"/>
    <mergeCell ref="CO5:CO6"/>
    <mergeCell ref="CP5:CP6"/>
    <mergeCell ref="CQ5:CQ6"/>
    <mergeCell ref="CR5:CR6"/>
    <mergeCell ref="CB5:CB6"/>
    <mergeCell ref="CC5:CC6"/>
    <mergeCell ref="CD5:CF5"/>
    <mergeCell ref="CG5:CG6"/>
    <mergeCell ref="CI5:CI6"/>
    <mergeCell ref="CJ5:CJ6"/>
    <mergeCell ref="BT5:BT6"/>
    <mergeCell ref="BU5:BU6"/>
    <mergeCell ref="BV5:BV6"/>
    <mergeCell ref="BW5:BY5"/>
    <mergeCell ref="BZ5:BZ6"/>
    <mergeCell ref="CA5:CA6"/>
    <mergeCell ref="BF5:BF6"/>
    <mergeCell ref="BG5:BG6"/>
    <mergeCell ref="BH5:BH6"/>
    <mergeCell ref="BI5:BK5"/>
    <mergeCell ref="BL5:BL6"/>
    <mergeCell ref="BM5:BM6"/>
    <mergeCell ref="AY5:AY6"/>
    <mergeCell ref="AZ5:AZ6"/>
    <mergeCell ref="BA5:BA6"/>
    <mergeCell ref="BB5:BB6"/>
    <mergeCell ref="BC5:BC6"/>
    <mergeCell ref="BD5:BD6"/>
    <mergeCell ref="AO5:AQ5"/>
    <mergeCell ref="AR5:AR6"/>
    <mergeCell ref="AS5:AS6"/>
    <mergeCell ref="AT5:AT6"/>
    <mergeCell ref="AU5:AU6"/>
    <mergeCell ref="AV5:AX5"/>
    <mergeCell ref="Z5:AB5"/>
    <mergeCell ref="AC5:AC6"/>
    <mergeCell ref="AE5:AE6"/>
    <mergeCell ref="AF5:AF6"/>
    <mergeCell ref="AG5:AG6"/>
    <mergeCell ref="AH5:AJ5"/>
    <mergeCell ref="R5:R6"/>
    <mergeCell ref="S5:U5"/>
    <mergeCell ref="V5:V6"/>
    <mergeCell ref="W5:W6"/>
    <mergeCell ref="X5:X6"/>
    <mergeCell ref="Y5:Y6"/>
    <mergeCell ref="CW4:DC4"/>
    <mergeCell ref="DD4:DJ4"/>
    <mergeCell ref="B5:B6"/>
    <mergeCell ref="C5:C6"/>
    <mergeCell ref="D5:D6"/>
    <mergeCell ref="E5:G5"/>
    <mergeCell ref="H5:H6"/>
    <mergeCell ref="I5:I6"/>
    <mergeCell ref="J5:J6"/>
    <mergeCell ref="K5:K6"/>
    <mergeCell ref="BM4:BS4"/>
    <mergeCell ref="BT4:BZ4"/>
    <mergeCell ref="CA4:CG4"/>
    <mergeCell ref="CH4:CH6"/>
    <mergeCell ref="CI4:CO4"/>
    <mergeCell ref="CP4:CV4"/>
    <mergeCell ref="BN5:BN6"/>
    <mergeCell ref="BO5:BO6"/>
    <mergeCell ref="BP5:BR5"/>
    <mergeCell ref="BS5:BS6"/>
    <mergeCell ref="AE4:AK4"/>
    <mergeCell ref="AL4:AR4"/>
    <mergeCell ref="AS4:AY4"/>
    <mergeCell ref="AZ4:BD4"/>
    <mergeCell ref="A1:AC1"/>
    <mergeCell ref="AD1:BD1"/>
    <mergeCell ref="BE1:CG1"/>
    <mergeCell ref="CH1:DJ1"/>
    <mergeCell ref="A2:AC2"/>
    <mergeCell ref="AD2:BD2"/>
    <mergeCell ref="BE2:CG2"/>
    <mergeCell ref="CH2:DJ2"/>
    <mergeCell ref="BE4:BE6"/>
    <mergeCell ref="BF4:BL4"/>
    <mergeCell ref="AK5:AK6"/>
    <mergeCell ref="AL5:AL6"/>
    <mergeCell ref="AM5:AM6"/>
    <mergeCell ref="AN5:AN6"/>
    <mergeCell ref="A4:A6"/>
    <mergeCell ref="B4:H4"/>
    <mergeCell ref="I4:O4"/>
    <mergeCell ref="P4:V4"/>
    <mergeCell ref="W4:AC4"/>
    <mergeCell ref="AD4:AD6"/>
    <mergeCell ref="L5:N5"/>
    <mergeCell ref="O5:O6"/>
    <mergeCell ref="P5:P6"/>
    <mergeCell ref="Q5:Q6"/>
  </mergeCells>
  <conditionalFormatting sqref="B7:H34">
    <cfRule type="cellIs" dxfId="119" priority="46" operator="equal">
      <formula>0</formula>
    </cfRule>
  </conditionalFormatting>
  <conditionalFormatting sqref="E7:G34">
    <cfRule type="cellIs" dxfId="118" priority="45" operator="greaterThan">
      <formula>1</formula>
    </cfRule>
  </conditionalFormatting>
  <conditionalFormatting sqref="AS7:AY34">
    <cfRule type="cellIs" dxfId="117" priority="28" operator="equal">
      <formula>0</formula>
    </cfRule>
  </conditionalFormatting>
  <conditionalFormatting sqref="I7:O34">
    <cfRule type="cellIs" dxfId="116" priority="43" operator="equal">
      <formula>0</formula>
    </cfRule>
  </conditionalFormatting>
  <conditionalFormatting sqref="L7:N34">
    <cfRule type="cellIs" dxfId="115" priority="42" operator="greaterThan">
      <formula>1</formula>
    </cfRule>
  </conditionalFormatting>
  <conditionalFormatting sqref="E7:G34">
    <cfRule type="containsText" dxfId="114" priority="44" operator="containsText" text="стаб.">
      <formula>NOT(ISERROR(SEARCH("стаб.",E7)))</formula>
    </cfRule>
  </conditionalFormatting>
  <conditionalFormatting sqref="P7:V34">
    <cfRule type="cellIs" dxfId="113" priority="40" operator="equal">
      <formula>0</formula>
    </cfRule>
  </conditionalFormatting>
  <conditionalFormatting sqref="S7:U34">
    <cfRule type="cellIs" dxfId="112" priority="39" operator="greaterThan">
      <formula>1</formula>
    </cfRule>
  </conditionalFormatting>
  <conditionalFormatting sqref="L7:N34">
    <cfRule type="containsText" dxfId="111" priority="41" operator="containsText" text="стаб.">
      <formula>NOT(ISERROR(SEARCH("стаб.",L7)))</formula>
    </cfRule>
  </conditionalFormatting>
  <conditionalFormatting sqref="W7:AC34">
    <cfRule type="cellIs" dxfId="110" priority="37" operator="equal">
      <formula>0</formula>
    </cfRule>
  </conditionalFormatting>
  <conditionalFormatting sqref="Z7:AB34">
    <cfRule type="cellIs" dxfId="109" priority="36" operator="greaterThan">
      <formula>1</formula>
    </cfRule>
  </conditionalFormatting>
  <conditionalFormatting sqref="S7:U34">
    <cfRule type="containsText" dxfId="108" priority="38" operator="containsText" text="стаб.">
      <formula>NOT(ISERROR(SEARCH("стаб.",S7)))</formula>
    </cfRule>
  </conditionalFormatting>
  <conditionalFormatting sqref="AE7:AK34">
    <cfRule type="cellIs" dxfId="107" priority="34" operator="equal">
      <formula>0</formula>
    </cfRule>
  </conditionalFormatting>
  <conditionalFormatting sqref="AH7:AJ34">
    <cfRule type="cellIs" dxfId="106" priority="33" operator="greaterThan">
      <formula>1</formula>
    </cfRule>
  </conditionalFormatting>
  <conditionalFormatting sqref="Z7:AB34">
    <cfRule type="containsText" dxfId="105" priority="35" operator="containsText" text="стаб.">
      <formula>NOT(ISERROR(SEARCH("стаб.",Z7)))</formula>
    </cfRule>
  </conditionalFormatting>
  <conditionalFormatting sqref="AL7:AR34">
    <cfRule type="cellIs" dxfId="104" priority="31" operator="equal">
      <formula>0</formula>
    </cfRule>
  </conditionalFormatting>
  <conditionalFormatting sqref="AO7:AQ34">
    <cfRule type="cellIs" dxfId="103" priority="30" operator="greaterThan">
      <formula>1</formula>
    </cfRule>
  </conditionalFormatting>
  <conditionalFormatting sqref="AH7:AJ34">
    <cfRule type="containsText" dxfId="102" priority="32" operator="containsText" text="стаб.">
      <formula>NOT(ISERROR(SEARCH("стаб.",AH7)))</formula>
    </cfRule>
  </conditionalFormatting>
  <conditionalFormatting sqref="AZ7:BD34">
    <cfRule type="cellIs" dxfId="101" priority="25" operator="equal">
      <formula>0</formula>
    </cfRule>
  </conditionalFormatting>
  <conditionalFormatting sqref="AV7:AX34">
    <cfRule type="cellIs" dxfId="100" priority="27" operator="greaterThan">
      <formula>1</formula>
    </cfRule>
  </conditionalFormatting>
  <conditionalFormatting sqref="AO7:AQ34">
    <cfRule type="containsText" dxfId="99" priority="29" operator="containsText" text="стаб.">
      <formula>NOT(ISERROR(SEARCH("стаб.",AO7)))</formula>
    </cfRule>
  </conditionalFormatting>
  <conditionalFormatting sqref="AV7:AX34">
    <cfRule type="containsText" dxfId="98" priority="26" operator="containsText" text="стаб.">
      <formula>NOT(ISERROR(SEARCH("стаб.",AV7)))</formula>
    </cfRule>
  </conditionalFormatting>
  <conditionalFormatting sqref="BF7:BL34">
    <cfRule type="cellIs" dxfId="97" priority="24" operator="equal">
      <formula>0</formula>
    </cfRule>
  </conditionalFormatting>
  <conditionalFormatting sqref="BI7:BK34">
    <cfRule type="cellIs" dxfId="96" priority="23" operator="greaterThan">
      <formula>1</formula>
    </cfRule>
  </conditionalFormatting>
  <conditionalFormatting sqref="BM7:BS34">
    <cfRule type="cellIs" dxfId="95" priority="21" operator="equal">
      <formula>0</formula>
    </cfRule>
  </conditionalFormatting>
  <conditionalFormatting sqref="BP7:BR34">
    <cfRule type="cellIs" dxfId="94" priority="20" operator="greaterThan">
      <formula>1</formula>
    </cfRule>
  </conditionalFormatting>
  <conditionalFormatting sqref="BI7:BK34">
    <cfRule type="containsText" dxfId="93" priority="22" operator="containsText" text="стаб.">
      <formula>NOT(ISERROR(SEARCH("стаб.",BI7)))</formula>
    </cfRule>
  </conditionalFormatting>
  <conditionalFormatting sqref="BP7:BR34">
    <cfRule type="containsText" dxfId="92" priority="19" operator="containsText" text="стаб.">
      <formula>NOT(ISERROR(SEARCH("стаб.",BP7)))</formula>
    </cfRule>
  </conditionalFormatting>
  <conditionalFormatting sqref="BT7:BZ34">
    <cfRule type="cellIs" dxfId="91" priority="18" operator="equal">
      <formula>0</formula>
    </cfRule>
  </conditionalFormatting>
  <conditionalFormatting sqref="BW7:BY34">
    <cfRule type="cellIs" dxfId="90" priority="17" operator="greaterThan">
      <formula>1</formula>
    </cfRule>
  </conditionalFormatting>
  <conditionalFormatting sqref="BW7:BY34">
    <cfRule type="containsText" dxfId="89" priority="16" operator="containsText" text="стаб.">
      <formula>NOT(ISERROR(SEARCH("стаб.",BW7)))</formula>
    </cfRule>
  </conditionalFormatting>
  <conditionalFormatting sqref="CA7:CG34">
    <cfRule type="cellIs" dxfId="88" priority="15" operator="equal">
      <formula>0</formula>
    </cfRule>
  </conditionalFormatting>
  <conditionalFormatting sqref="CD7:CF34">
    <cfRule type="cellIs" dxfId="87" priority="14" operator="greaterThan">
      <formula>1</formula>
    </cfRule>
  </conditionalFormatting>
  <conditionalFormatting sqref="CD7:CF34">
    <cfRule type="containsText" dxfId="86" priority="13" operator="containsText" text="стаб.">
      <formula>NOT(ISERROR(SEARCH("стаб.",CD7)))</formula>
    </cfRule>
  </conditionalFormatting>
  <conditionalFormatting sqref="CI7:CO34">
    <cfRule type="cellIs" dxfId="85" priority="12" operator="equal">
      <formula>0</formula>
    </cfRule>
  </conditionalFormatting>
  <conditionalFormatting sqref="CL7:CN34">
    <cfRule type="cellIs" dxfId="84" priority="11" operator="greaterThan">
      <formula>1</formula>
    </cfRule>
  </conditionalFormatting>
  <conditionalFormatting sqref="CL7:CN34">
    <cfRule type="containsText" dxfId="83" priority="10" operator="containsText" text="стаб.">
      <formula>NOT(ISERROR(SEARCH("стаб.",CL7)))</formula>
    </cfRule>
  </conditionalFormatting>
  <conditionalFormatting sqref="CP7:CV34">
    <cfRule type="cellIs" dxfId="82" priority="9" operator="equal">
      <formula>0</formula>
    </cfRule>
  </conditionalFormatting>
  <conditionalFormatting sqref="CS7:CU34">
    <cfRule type="cellIs" dxfId="81" priority="8" operator="greaterThan">
      <formula>1</formula>
    </cfRule>
  </conditionalFormatting>
  <conditionalFormatting sqref="CS7:CU34">
    <cfRule type="containsText" dxfId="80" priority="7" operator="containsText" text="стаб.">
      <formula>NOT(ISERROR(SEARCH("стаб.",CS7)))</formula>
    </cfRule>
  </conditionalFormatting>
  <conditionalFormatting sqref="CW7:DC34">
    <cfRule type="cellIs" dxfId="79" priority="6" operator="equal">
      <formula>0</formula>
    </cfRule>
  </conditionalFormatting>
  <conditionalFormatting sqref="CZ7:DB34">
    <cfRule type="cellIs" dxfId="78" priority="5" operator="greaterThan">
      <formula>1</formula>
    </cfRule>
  </conditionalFormatting>
  <conditionalFormatting sqref="CZ7:DB34">
    <cfRule type="containsText" dxfId="77" priority="4" operator="containsText" text="стаб.">
      <formula>NOT(ISERROR(SEARCH("стаб.",CZ7)))</formula>
    </cfRule>
  </conditionalFormatting>
  <conditionalFormatting sqref="DD7:DJ34">
    <cfRule type="cellIs" dxfId="76" priority="3" operator="equal">
      <formula>0</formula>
    </cfRule>
  </conditionalFormatting>
  <conditionalFormatting sqref="DG7:DI34">
    <cfRule type="cellIs" dxfId="75" priority="2" operator="greaterThan">
      <formula>1</formula>
    </cfRule>
  </conditionalFormatting>
  <conditionalFormatting sqref="DG7:DI34">
    <cfRule type="containsText" dxfId="74" priority="1" operator="containsText" text="стаб.">
      <formula>NOT(ISERROR(SEARCH("стаб.",DG7)))</formula>
    </cfRule>
  </conditionalFormatting>
  <pageMargins left="0.39370078740157483" right="0.39370078740157483" top="0.94488188976377963" bottom="0.39370078740157483" header="0.31496062992125984" footer="0.31496062992125984"/>
  <pageSetup paperSize="9" scale="55" orientation="landscape" r:id="rId1"/>
  <colBreaks count="1" manualBreakCount="1">
    <brk id="29" max="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5"/>
  <sheetViews>
    <sheetView view="pageBreakPreview" zoomScale="50" zoomScaleNormal="80" zoomScaleSheetLayoutView="50" workbookViewId="0">
      <selection activeCell="H9" sqref="H9"/>
    </sheetView>
  </sheetViews>
  <sheetFormatPr defaultColWidth="8.85546875" defaultRowHeight="15"/>
  <cols>
    <col min="1" max="1" width="22.7109375" style="3" customWidth="1"/>
    <col min="2" max="29" width="7.7109375" style="62" customWidth="1"/>
    <col min="30" max="30" width="22.7109375" style="3" customWidth="1"/>
    <col min="31" max="58" width="7.7109375" style="62" customWidth="1"/>
    <col min="59" max="16384" width="8.85546875" style="3"/>
  </cols>
  <sheetData>
    <row r="1" spans="1:58" s="1" customFormat="1" ht="26.25">
      <c r="A1" s="281" t="s">
        <v>159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 t="s">
        <v>159</v>
      </c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</row>
    <row r="2" spans="1:58" s="2" customFormat="1" ht="26.25">
      <c r="A2" s="282" t="s">
        <v>168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 t="s">
        <v>168</v>
      </c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</row>
    <row r="3" spans="1:58" ht="28.1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s="4" customFormat="1" ht="39.6" customHeight="1" thickBot="1">
      <c r="A4" s="283"/>
      <c r="B4" s="286" t="s">
        <v>160</v>
      </c>
      <c r="C4" s="287"/>
      <c r="D4" s="287"/>
      <c r="E4" s="287"/>
      <c r="F4" s="287"/>
      <c r="G4" s="287"/>
      <c r="H4" s="288"/>
      <c r="I4" s="286" t="s">
        <v>161</v>
      </c>
      <c r="J4" s="287"/>
      <c r="K4" s="287"/>
      <c r="L4" s="287"/>
      <c r="M4" s="287"/>
      <c r="N4" s="287"/>
      <c r="O4" s="288"/>
      <c r="P4" s="286" t="s">
        <v>162</v>
      </c>
      <c r="Q4" s="287"/>
      <c r="R4" s="287"/>
      <c r="S4" s="287"/>
      <c r="T4" s="287"/>
      <c r="U4" s="287"/>
      <c r="V4" s="288"/>
      <c r="W4" s="286" t="s">
        <v>163</v>
      </c>
      <c r="X4" s="287"/>
      <c r="Y4" s="287"/>
      <c r="Z4" s="287"/>
      <c r="AA4" s="287"/>
      <c r="AB4" s="287"/>
      <c r="AC4" s="288"/>
      <c r="AD4" s="283"/>
      <c r="AE4" s="286" t="s">
        <v>164</v>
      </c>
      <c r="AF4" s="287"/>
      <c r="AG4" s="287"/>
      <c r="AH4" s="287"/>
      <c r="AI4" s="287"/>
      <c r="AJ4" s="287"/>
      <c r="AK4" s="288"/>
      <c r="AL4" s="286" t="s">
        <v>165</v>
      </c>
      <c r="AM4" s="287"/>
      <c r="AN4" s="287"/>
      <c r="AO4" s="287"/>
      <c r="AP4" s="287"/>
      <c r="AQ4" s="287"/>
      <c r="AR4" s="288"/>
      <c r="AS4" s="286" t="s">
        <v>166</v>
      </c>
      <c r="AT4" s="287"/>
      <c r="AU4" s="287"/>
      <c r="AV4" s="287"/>
      <c r="AW4" s="287"/>
      <c r="AX4" s="287"/>
      <c r="AY4" s="288"/>
      <c r="AZ4" s="286" t="s">
        <v>167</v>
      </c>
      <c r="BA4" s="287"/>
      <c r="BB4" s="287"/>
      <c r="BC4" s="287"/>
      <c r="BD4" s="287"/>
      <c r="BE4" s="287"/>
      <c r="BF4" s="288"/>
    </row>
    <row r="5" spans="1:58" ht="32.450000000000003" customHeight="1">
      <c r="A5" s="284"/>
      <c r="B5" s="300" t="s">
        <v>8</v>
      </c>
      <c r="C5" s="294" t="s">
        <v>9</v>
      </c>
      <c r="D5" s="302" t="s">
        <v>10</v>
      </c>
      <c r="E5" s="304" t="s">
        <v>11</v>
      </c>
      <c r="F5" s="305"/>
      <c r="G5" s="306"/>
      <c r="H5" s="307" t="s">
        <v>12</v>
      </c>
      <c r="I5" s="300" t="s">
        <v>8</v>
      </c>
      <c r="J5" s="294" t="s">
        <v>9</v>
      </c>
      <c r="K5" s="302" t="s">
        <v>10</v>
      </c>
      <c r="L5" s="304" t="s">
        <v>11</v>
      </c>
      <c r="M5" s="305"/>
      <c r="N5" s="306"/>
      <c r="O5" s="307" t="s">
        <v>12</v>
      </c>
      <c r="P5" s="300" t="s">
        <v>8</v>
      </c>
      <c r="Q5" s="294" t="s">
        <v>9</v>
      </c>
      <c r="R5" s="302" t="s">
        <v>10</v>
      </c>
      <c r="S5" s="304" t="s">
        <v>11</v>
      </c>
      <c r="T5" s="305"/>
      <c r="U5" s="306"/>
      <c r="V5" s="307" t="s">
        <v>12</v>
      </c>
      <c r="W5" s="300" t="s">
        <v>8</v>
      </c>
      <c r="X5" s="294" t="s">
        <v>9</v>
      </c>
      <c r="Y5" s="302" t="s">
        <v>10</v>
      </c>
      <c r="Z5" s="304" t="s">
        <v>11</v>
      </c>
      <c r="AA5" s="305"/>
      <c r="AB5" s="306"/>
      <c r="AC5" s="307" t="s">
        <v>12</v>
      </c>
      <c r="AD5" s="284"/>
      <c r="AE5" s="300" t="s">
        <v>8</v>
      </c>
      <c r="AF5" s="294" t="s">
        <v>9</v>
      </c>
      <c r="AG5" s="302" t="s">
        <v>10</v>
      </c>
      <c r="AH5" s="304" t="s">
        <v>11</v>
      </c>
      <c r="AI5" s="305"/>
      <c r="AJ5" s="306"/>
      <c r="AK5" s="307" t="s">
        <v>12</v>
      </c>
      <c r="AL5" s="300" t="s">
        <v>8</v>
      </c>
      <c r="AM5" s="294" t="s">
        <v>9</v>
      </c>
      <c r="AN5" s="302" t="s">
        <v>10</v>
      </c>
      <c r="AO5" s="304" t="s">
        <v>11</v>
      </c>
      <c r="AP5" s="305"/>
      <c r="AQ5" s="306"/>
      <c r="AR5" s="307" t="s">
        <v>12</v>
      </c>
      <c r="AS5" s="300" t="s">
        <v>8</v>
      </c>
      <c r="AT5" s="294" t="s">
        <v>9</v>
      </c>
      <c r="AU5" s="302" t="s">
        <v>10</v>
      </c>
      <c r="AV5" s="304" t="s">
        <v>11</v>
      </c>
      <c r="AW5" s="305"/>
      <c r="AX5" s="306"/>
      <c r="AY5" s="307" t="s">
        <v>12</v>
      </c>
      <c r="AZ5" s="300" t="s">
        <v>8</v>
      </c>
      <c r="BA5" s="294" t="s">
        <v>9</v>
      </c>
      <c r="BB5" s="302" t="s">
        <v>10</v>
      </c>
      <c r="BC5" s="304" t="s">
        <v>11</v>
      </c>
      <c r="BD5" s="305"/>
      <c r="BE5" s="306"/>
      <c r="BF5" s="307" t="s">
        <v>12</v>
      </c>
    </row>
    <row r="6" spans="1:58" ht="17.45" customHeight="1" thickBot="1">
      <c r="A6" s="285"/>
      <c r="B6" s="301"/>
      <c r="C6" s="295"/>
      <c r="D6" s="303"/>
      <c r="E6" s="5" t="s">
        <v>8</v>
      </c>
      <c r="F6" s="6" t="s">
        <v>9</v>
      </c>
      <c r="G6" s="7" t="s">
        <v>10</v>
      </c>
      <c r="H6" s="308"/>
      <c r="I6" s="301"/>
      <c r="J6" s="295"/>
      <c r="K6" s="303"/>
      <c r="L6" s="5" t="s">
        <v>8</v>
      </c>
      <c r="M6" s="6" t="s">
        <v>9</v>
      </c>
      <c r="N6" s="7" t="s">
        <v>10</v>
      </c>
      <c r="O6" s="308"/>
      <c r="P6" s="301"/>
      <c r="Q6" s="295"/>
      <c r="R6" s="303"/>
      <c r="S6" s="5" t="s">
        <v>8</v>
      </c>
      <c r="T6" s="6" t="s">
        <v>9</v>
      </c>
      <c r="U6" s="7" t="s">
        <v>10</v>
      </c>
      <c r="V6" s="308"/>
      <c r="W6" s="301"/>
      <c r="X6" s="295"/>
      <c r="Y6" s="303"/>
      <c r="Z6" s="5" t="s">
        <v>8</v>
      </c>
      <c r="AA6" s="6" t="s">
        <v>9</v>
      </c>
      <c r="AB6" s="7" t="s">
        <v>10</v>
      </c>
      <c r="AC6" s="308"/>
      <c r="AD6" s="285"/>
      <c r="AE6" s="301"/>
      <c r="AF6" s="295"/>
      <c r="AG6" s="303"/>
      <c r="AH6" s="5" t="s">
        <v>8</v>
      </c>
      <c r="AI6" s="6" t="s">
        <v>9</v>
      </c>
      <c r="AJ6" s="7" t="s">
        <v>10</v>
      </c>
      <c r="AK6" s="308"/>
      <c r="AL6" s="301"/>
      <c r="AM6" s="295"/>
      <c r="AN6" s="303"/>
      <c r="AO6" s="5" t="s">
        <v>8</v>
      </c>
      <c r="AP6" s="6" t="s">
        <v>9</v>
      </c>
      <c r="AQ6" s="7" t="s">
        <v>10</v>
      </c>
      <c r="AR6" s="308"/>
      <c r="AS6" s="301"/>
      <c r="AT6" s="295"/>
      <c r="AU6" s="303"/>
      <c r="AV6" s="5" t="s">
        <v>8</v>
      </c>
      <c r="AW6" s="6" t="s">
        <v>9</v>
      </c>
      <c r="AX6" s="7" t="s">
        <v>10</v>
      </c>
      <c r="AY6" s="308"/>
      <c r="AZ6" s="301"/>
      <c r="BA6" s="295"/>
      <c r="BB6" s="303"/>
      <c r="BC6" s="5" t="s">
        <v>8</v>
      </c>
      <c r="BD6" s="6" t="s">
        <v>9</v>
      </c>
      <c r="BE6" s="7" t="s">
        <v>10</v>
      </c>
      <c r="BF6" s="308"/>
    </row>
    <row r="7" spans="1:58" s="25" customFormat="1" ht="30.6" customHeight="1" thickBot="1">
      <c r="A7" s="9" t="s">
        <v>52</v>
      </c>
      <c r="B7" s="10">
        <v>179</v>
      </c>
      <c r="C7" s="11">
        <v>8</v>
      </c>
      <c r="D7" s="12">
        <v>183</v>
      </c>
      <c r="E7" s="13">
        <v>-24.8</v>
      </c>
      <c r="F7" s="14">
        <v>-11.1</v>
      </c>
      <c r="G7" s="15">
        <v>-23.8</v>
      </c>
      <c r="H7" s="16">
        <v>4.2</v>
      </c>
      <c r="I7" s="10">
        <v>51</v>
      </c>
      <c r="J7" s="11">
        <v>4</v>
      </c>
      <c r="K7" s="12">
        <v>56</v>
      </c>
      <c r="L7" s="13">
        <v>-48.5</v>
      </c>
      <c r="M7" s="14" t="s">
        <v>169</v>
      </c>
      <c r="N7" s="15">
        <v>-46.7</v>
      </c>
      <c r="O7" s="16">
        <v>6.7</v>
      </c>
      <c r="P7" s="10">
        <v>19</v>
      </c>
      <c r="Q7" s="11">
        <v>0</v>
      </c>
      <c r="R7" s="12">
        <v>21</v>
      </c>
      <c r="S7" s="13">
        <v>5.6</v>
      </c>
      <c r="T7" s="14">
        <v>-100</v>
      </c>
      <c r="U7" s="15">
        <v>23.5</v>
      </c>
      <c r="V7" s="16">
        <v>0</v>
      </c>
      <c r="W7" s="10">
        <v>14</v>
      </c>
      <c r="X7" s="11">
        <v>0</v>
      </c>
      <c r="Y7" s="12">
        <v>14</v>
      </c>
      <c r="Z7" s="13">
        <v>100</v>
      </c>
      <c r="AA7" s="14" t="s">
        <v>169</v>
      </c>
      <c r="AB7" s="15">
        <v>100</v>
      </c>
      <c r="AC7" s="16">
        <v>0</v>
      </c>
      <c r="AD7" s="9" t="s">
        <v>52</v>
      </c>
      <c r="AE7" s="10">
        <v>8</v>
      </c>
      <c r="AF7" s="11">
        <v>0</v>
      </c>
      <c r="AG7" s="12">
        <v>8</v>
      </c>
      <c r="AH7" s="13">
        <v>-38.5</v>
      </c>
      <c r="AI7" s="14" t="s">
        <v>169</v>
      </c>
      <c r="AJ7" s="15">
        <v>-38.5</v>
      </c>
      <c r="AK7" s="16">
        <v>0</v>
      </c>
      <c r="AL7" s="10">
        <v>30</v>
      </c>
      <c r="AM7" s="11">
        <v>0</v>
      </c>
      <c r="AN7" s="12">
        <v>46</v>
      </c>
      <c r="AO7" s="13">
        <v>36.4</v>
      </c>
      <c r="AP7" s="14">
        <v>-100</v>
      </c>
      <c r="AQ7" s="15">
        <v>53.3</v>
      </c>
      <c r="AR7" s="16">
        <v>0</v>
      </c>
      <c r="AS7" s="10">
        <v>23</v>
      </c>
      <c r="AT7" s="11">
        <v>0</v>
      </c>
      <c r="AU7" s="12">
        <v>36</v>
      </c>
      <c r="AV7" s="13">
        <v>53.3</v>
      </c>
      <c r="AW7" s="14">
        <v>-100</v>
      </c>
      <c r="AX7" s="15">
        <v>56.5</v>
      </c>
      <c r="AY7" s="16">
        <v>0</v>
      </c>
      <c r="AZ7" s="10">
        <v>87</v>
      </c>
      <c r="BA7" s="11">
        <v>4</v>
      </c>
      <c r="BB7" s="12">
        <v>84</v>
      </c>
      <c r="BC7" s="13">
        <v>-14.7</v>
      </c>
      <c r="BD7" s="14" t="s">
        <v>169</v>
      </c>
      <c r="BE7" s="15">
        <v>-15.2</v>
      </c>
      <c r="BF7" s="16">
        <v>4.5</v>
      </c>
    </row>
    <row r="8" spans="1:58" s="25" customFormat="1" ht="22.15" customHeight="1">
      <c r="A8" s="26" t="s">
        <v>53</v>
      </c>
      <c r="B8" s="27">
        <v>109</v>
      </c>
      <c r="C8" s="28">
        <v>4</v>
      </c>
      <c r="D8" s="29">
        <v>110</v>
      </c>
      <c r="E8" s="30">
        <v>-26.8</v>
      </c>
      <c r="F8" s="31">
        <v>300</v>
      </c>
      <c r="G8" s="32">
        <v>-27.2</v>
      </c>
      <c r="H8" s="33">
        <v>3.5</v>
      </c>
      <c r="I8" s="27">
        <v>31</v>
      </c>
      <c r="J8" s="28">
        <v>4</v>
      </c>
      <c r="K8" s="29">
        <v>30</v>
      </c>
      <c r="L8" s="30">
        <v>-53</v>
      </c>
      <c r="M8" s="31">
        <v>300</v>
      </c>
      <c r="N8" s="32">
        <v>-55.9</v>
      </c>
      <c r="O8" s="33">
        <v>11.8</v>
      </c>
      <c r="P8" s="27">
        <v>12</v>
      </c>
      <c r="Q8" s="28">
        <v>0</v>
      </c>
      <c r="R8" s="29">
        <v>14</v>
      </c>
      <c r="S8" s="30">
        <v>50</v>
      </c>
      <c r="T8" s="31" t="s">
        <v>169</v>
      </c>
      <c r="U8" s="32">
        <v>75</v>
      </c>
      <c r="V8" s="33">
        <v>0</v>
      </c>
      <c r="W8" s="27">
        <v>13</v>
      </c>
      <c r="X8" s="28">
        <v>0</v>
      </c>
      <c r="Y8" s="29">
        <v>13</v>
      </c>
      <c r="Z8" s="30">
        <v>160</v>
      </c>
      <c r="AA8" s="31" t="s">
        <v>169</v>
      </c>
      <c r="AB8" s="32">
        <v>160</v>
      </c>
      <c r="AC8" s="33">
        <v>0</v>
      </c>
      <c r="AD8" s="26" t="s">
        <v>53</v>
      </c>
      <c r="AE8" s="27">
        <v>6</v>
      </c>
      <c r="AF8" s="28">
        <v>0</v>
      </c>
      <c r="AG8" s="29">
        <v>6</v>
      </c>
      <c r="AH8" s="30">
        <v>-45.5</v>
      </c>
      <c r="AI8" s="31" t="s">
        <v>169</v>
      </c>
      <c r="AJ8" s="32">
        <v>-45.5</v>
      </c>
      <c r="AK8" s="33">
        <v>0</v>
      </c>
      <c r="AL8" s="27">
        <v>13</v>
      </c>
      <c r="AM8" s="28">
        <v>0</v>
      </c>
      <c r="AN8" s="29">
        <v>17</v>
      </c>
      <c r="AO8" s="30">
        <v>62.5</v>
      </c>
      <c r="AP8" s="31" t="s">
        <v>169</v>
      </c>
      <c r="AQ8" s="32">
        <v>41.7</v>
      </c>
      <c r="AR8" s="33">
        <v>0</v>
      </c>
      <c r="AS8" s="27">
        <v>10</v>
      </c>
      <c r="AT8" s="28">
        <v>0</v>
      </c>
      <c r="AU8" s="29">
        <v>14</v>
      </c>
      <c r="AV8" s="30">
        <v>42.9</v>
      </c>
      <c r="AW8" s="31" t="s">
        <v>169</v>
      </c>
      <c r="AX8" s="32">
        <v>27.3</v>
      </c>
      <c r="AY8" s="33">
        <v>0</v>
      </c>
      <c r="AZ8" s="27">
        <v>47</v>
      </c>
      <c r="BA8" s="28">
        <v>0</v>
      </c>
      <c r="BB8" s="29">
        <v>47</v>
      </c>
      <c r="BC8" s="30">
        <v>-21.7</v>
      </c>
      <c r="BD8" s="31" t="s">
        <v>169</v>
      </c>
      <c r="BE8" s="32">
        <v>-21.7</v>
      </c>
      <c r="BF8" s="33">
        <v>0</v>
      </c>
    </row>
    <row r="9" spans="1:58" ht="22.15" customHeight="1">
      <c r="A9" s="38" t="s">
        <v>54</v>
      </c>
      <c r="B9" s="39">
        <v>38</v>
      </c>
      <c r="C9" s="40">
        <v>1</v>
      </c>
      <c r="D9" s="41">
        <v>37</v>
      </c>
      <c r="E9" s="42">
        <v>-34.5</v>
      </c>
      <c r="F9" s="43">
        <v>0</v>
      </c>
      <c r="G9" s="44">
        <v>-36.200000000000003</v>
      </c>
      <c r="H9" s="45">
        <v>2.6</v>
      </c>
      <c r="I9" s="39">
        <v>11</v>
      </c>
      <c r="J9" s="40">
        <v>1</v>
      </c>
      <c r="K9" s="41">
        <v>10</v>
      </c>
      <c r="L9" s="42">
        <v>-57.7</v>
      </c>
      <c r="M9" s="43">
        <v>0</v>
      </c>
      <c r="N9" s="44">
        <v>-61.5</v>
      </c>
      <c r="O9" s="45">
        <v>9.1</v>
      </c>
      <c r="P9" s="39">
        <v>1</v>
      </c>
      <c r="Q9" s="40">
        <v>0</v>
      </c>
      <c r="R9" s="41">
        <v>1</v>
      </c>
      <c r="S9" s="42">
        <v>-75</v>
      </c>
      <c r="T9" s="43" t="s">
        <v>169</v>
      </c>
      <c r="U9" s="44">
        <v>-75</v>
      </c>
      <c r="V9" s="45">
        <v>0</v>
      </c>
      <c r="W9" s="39">
        <v>4</v>
      </c>
      <c r="X9" s="40">
        <v>0</v>
      </c>
      <c r="Y9" s="41">
        <v>4</v>
      </c>
      <c r="Z9" s="42">
        <v>33.299999999999997</v>
      </c>
      <c r="AA9" s="43" t="s">
        <v>169</v>
      </c>
      <c r="AB9" s="44">
        <v>33.299999999999997</v>
      </c>
      <c r="AC9" s="45">
        <v>0</v>
      </c>
      <c r="AD9" s="38" t="s">
        <v>54</v>
      </c>
      <c r="AE9" s="39">
        <v>4</v>
      </c>
      <c r="AF9" s="40">
        <v>0</v>
      </c>
      <c r="AG9" s="41">
        <v>4</v>
      </c>
      <c r="AH9" s="42" t="s">
        <v>169</v>
      </c>
      <c r="AI9" s="43" t="s">
        <v>169</v>
      </c>
      <c r="AJ9" s="44" t="s">
        <v>169</v>
      </c>
      <c r="AK9" s="45">
        <v>0</v>
      </c>
      <c r="AL9" s="39">
        <v>6</v>
      </c>
      <c r="AM9" s="40">
        <v>0</v>
      </c>
      <c r="AN9" s="41">
        <v>7</v>
      </c>
      <c r="AO9" s="42">
        <v>200</v>
      </c>
      <c r="AP9" s="43" t="s">
        <v>169</v>
      </c>
      <c r="AQ9" s="44">
        <v>250</v>
      </c>
      <c r="AR9" s="45">
        <v>0</v>
      </c>
      <c r="AS9" s="39">
        <v>3</v>
      </c>
      <c r="AT9" s="40">
        <v>0</v>
      </c>
      <c r="AU9" s="41">
        <v>4</v>
      </c>
      <c r="AV9" s="42">
        <v>50</v>
      </c>
      <c r="AW9" s="43" t="s">
        <v>169</v>
      </c>
      <c r="AX9" s="44">
        <v>100</v>
      </c>
      <c r="AY9" s="45">
        <v>0</v>
      </c>
      <c r="AZ9" s="39">
        <v>18</v>
      </c>
      <c r="BA9" s="40">
        <v>0</v>
      </c>
      <c r="BB9" s="41">
        <v>18</v>
      </c>
      <c r="BC9" s="42">
        <v>-18.2</v>
      </c>
      <c r="BD9" s="43" t="s">
        <v>169</v>
      </c>
      <c r="BE9" s="44">
        <v>-18.2</v>
      </c>
      <c r="BF9" s="45">
        <v>0</v>
      </c>
    </row>
    <row r="10" spans="1:58" ht="22.15" customHeight="1">
      <c r="A10" s="38" t="s">
        <v>55</v>
      </c>
      <c r="B10" s="39">
        <v>28</v>
      </c>
      <c r="C10" s="40">
        <v>2</v>
      </c>
      <c r="D10" s="41">
        <v>28</v>
      </c>
      <c r="E10" s="42">
        <v>16.7</v>
      </c>
      <c r="F10" s="43">
        <v>0</v>
      </c>
      <c r="G10" s="44">
        <v>16.7</v>
      </c>
      <c r="H10" s="45">
        <v>6.7</v>
      </c>
      <c r="I10" s="39">
        <v>11</v>
      </c>
      <c r="J10" s="40">
        <v>2</v>
      </c>
      <c r="K10" s="41">
        <v>11</v>
      </c>
      <c r="L10" s="42">
        <v>-15.4</v>
      </c>
      <c r="M10" s="43">
        <v>0</v>
      </c>
      <c r="N10" s="44">
        <v>-15.4</v>
      </c>
      <c r="O10" s="45">
        <v>15.4</v>
      </c>
      <c r="P10" s="39">
        <v>2</v>
      </c>
      <c r="Q10" s="40">
        <v>0</v>
      </c>
      <c r="R10" s="41">
        <v>2</v>
      </c>
      <c r="S10" s="42">
        <v>0</v>
      </c>
      <c r="T10" s="43" t="s">
        <v>169</v>
      </c>
      <c r="U10" s="44">
        <v>0</v>
      </c>
      <c r="V10" s="45">
        <v>0</v>
      </c>
      <c r="W10" s="39">
        <v>5</v>
      </c>
      <c r="X10" s="40">
        <v>0</v>
      </c>
      <c r="Y10" s="41">
        <v>5</v>
      </c>
      <c r="Z10" s="42">
        <v>400</v>
      </c>
      <c r="AA10" s="43" t="s">
        <v>169</v>
      </c>
      <c r="AB10" s="44">
        <v>400</v>
      </c>
      <c r="AC10" s="45">
        <v>0</v>
      </c>
      <c r="AD10" s="38" t="s">
        <v>55</v>
      </c>
      <c r="AE10" s="39">
        <v>0</v>
      </c>
      <c r="AF10" s="40">
        <v>0</v>
      </c>
      <c r="AG10" s="41">
        <v>0</v>
      </c>
      <c r="AH10" s="42">
        <v>-100</v>
      </c>
      <c r="AI10" s="43" t="s">
        <v>169</v>
      </c>
      <c r="AJ10" s="44">
        <v>-100</v>
      </c>
      <c r="AK10" s="45">
        <v>0</v>
      </c>
      <c r="AL10" s="39">
        <v>0</v>
      </c>
      <c r="AM10" s="40">
        <v>0</v>
      </c>
      <c r="AN10" s="41">
        <v>0</v>
      </c>
      <c r="AO10" s="42">
        <v>-100</v>
      </c>
      <c r="AP10" s="43" t="s">
        <v>169</v>
      </c>
      <c r="AQ10" s="44">
        <v>-100</v>
      </c>
      <c r="AR10" s="45">
        <v>0</v>
      </c>
      <c r="AS10" s="39">
        <v>0</v>
      </c>
      <c r="AT10" s="40">
        <v>0</v>
      </c>
      <c r="AU10" s="41">
        <v>0</v>
      </c>
      <c r="AV10" s="42">
        <v>-100</v>
      </c>
      <c r="AW10" s="43" t="s">
        <v>169</v>
      </c>
      <c r="AX10" s="44">
        <v>-100</v>
      </c>
      <c r="AY10" s="45">
        <v>0</v>
      </c>
      <c r="AZ10" s="39">
        <v>10</v>
      </c>
      <c r="BA10" s="40">
        <v>0</v>
      </c>
      <c r="BB10" s="41">
        <v>10</v>
      </c>
      <c r="BC10" s="42">
        <v>66.7</v>
      </c>
      <c r="BD10" s="43" t="s">
        <v>169</v>
      </c>
      <c r="BE10" s="44">
        <v>66.7</v>
      </c>
      <c r="BF10" s="45">
        <v>0</v>
      </c>
    </row>
    <row r="11" spans="1:58" ht="22.15" customHeight="1">
      <c r="A11" s="38" t="s">
        <v>56</v>
      </c>
      <c r="B11" s="39">
        <v>14</v>
      </c>
      <c r="C11" s="40">
        <v>0</v>
      </c>
      <c r="D11" s="41">
        <v>16</v>
      </c>
      <c r="E11" s="42">
        <v>-44</v>
      </c>
      <c r="F11" s="43" t="s">
        <v>169</v>
      </c>
      <c r="G11" s="44">
        <v>-36</v>
      </c>
      <c r="H11" s="45">
        <v>0</v>
      </c>
      <c r="I11" s="39">
        <v>5</v>
      </c>
      <c r="J11" s="40">
        <v>0</v>
      </c>
      <c r="K11" s="41">
        <v>6</v>
      </c>
      <c r="L11" s="42">
        <v>-58.3</v>
      </c>
      <c r="M11" s="43" t="s">
        <v>169</v>
      </c>
      <c r="N11" s="44">
        <v>-50</v>
      </c>
      <c r="O11" s="45">
        <v>0</v>
      </c>
      <c r="P11" s="39">
        <v>3</v>
      </c>
      <c r="Q11" s="40">
        <v>0</v>
      </c>
      <c r="R11" s="41">
        <v>4</v>
      </c>
      <c r="S11" s="42">
        <v>0</v>
      </c>
      <c r="T11" s="43" t="s">
        <v>169</v>
      </c>
      <c r="U11" s="44">
        <v>0</v>
      </c>
      <c r="V11" s="45">
        <v>0</v>
      </c>
      <c r="W11" s="39">
        <v>1</v>
      </c>
      <c r="X11" s="40">
        <v>0</v>
      </c>
      <c r="Y11" s="41">
        <v>1</v>
      </c>
      <c r="Z11" s="42">
        <v>0</v>
      </c>
      <c r="AA11" s="43" t="s">
        <v>169</v>
      </c>
      <c r="AB11" s="44">
        <v>0</v>
      </c>
      <c r="AC11" s="45">
        <v>0</v>
      </c>
      <c r="AD11" s="38" t="s">
        <v>56</v>
      </c>
      <c r="AE11" s="39">
        <v>1</v>
      </c>
      <c r="AF11" s="40">
        <v>0</v>
      </c>
      <c r="AG11" s="41">
        <v>1</v>
      </c>
      <c r="AH11" s="42" t="s">
        <v>169</v>
      </c>
      <c r="AI11" s="43" t="s">
        <v>169</v>
      </c>
      <c r="AJ11" s="44" t="s">
        <v>169</v>
      </c>
      <c r="AK11" s="45">
        <v>0</v>
      </c>
      <c r="AL11" s="39">
        <v>3</v>
      </c>
      <c r="AM11" s="40">
        <v>0</v>
      </c>
      <c r="AN11" s="41">
        <v>3</v>
      </c>
      <c r="AO11" s="42">
        <v>200</v>
      </c>
      <c r="AP11" s="43" t="s">
        <v>169</v>
      </c>
      <c r="AQ11" s="44">
        <v>200</v>
      </c>
      <c r="AR11" s="45">
        <v>0</v>
      </c>
      <c r="AS11" s="39">
        <v>3</v>
      </c>
      <c r="AT11" s="40">
        <v>0</v>
      </c>
      <c r="AU11" s="41">
        <v>3</v>
      </c>
      <c r="AV11" s="42">
        <v>200</v>
      </c>
      <c r="AW11" s="43" t="s">
        <v>169</v>
      </c>
      <c r="AX11" s="44">
        <v>200</v>
      </c>
      <c r="AY11" s="45">
        <v>0</v>
      </c>
      <c r="AZ11" s="39">
        <v>4</v>
      </c>
      <c r="BA11" s="40">
        <v>0</v>
      </c>
      <c r="BB11" s="41">
        <v>4</v>
      </c>
      <c r="BC11" s="42">
        <v>-66.7</v>
      </c>
      <c r="BD11" s="43" t="s">
        <v>169</v>
      </c>
      <c r="BE11" s="44">
        <v>-66.7</v>
      </c>
      <c r="BF11" s="45">
        <v>0</v>
      </c>
    </row>
    <row r="12" spans="1:58" ht="22.15" customHeight="1" thickBot="1">
      <c r="A12" s="49" t="s">
        <v>57</v>
      </c>
      <c r="B12" s="50">
        <v>29</v>
      </c>
      <c r="C12" s="51">
        <v>1</v>
      </c>
      <c r="D12" s="52">
        <v>29</v>
      </c>
      <c r="E12" s="53">
        <v>-31</v>
      </c>
      <c r="F12" s="54" t="s">
        <v>169</v>
      </c>
      <c r="G12" s="55">
        <v>-34.1</v>
      </c>
      <c r="H12" s="56">
        <v>3.3</v>
      </c>
      <c r="I12" s="50">
        <v>4</v>
      </c>
      <c r="J12" s="51">
        <v>1</v>
      </c>
      <c r="K12" s="52">
        <v>3</v>
      </c>
      <c r="L12" s="53">
        <v>-73.3</v>
      </c>
      <c r="M12" s="54" t="s">
        <v>169</v>
      </c>
      <c r="N12" s="55">
        <v>-82.4</v>
      </c>
      <c r="O12" s="56">
        <v>25</v>
      </c>
      <c r="P12" s="50">
        <v>6</v>
      </c>
      <c r="Q12" s="51">
        <v>0</v>
      </c>
      <c r="R12" s="52">
        <v>7</v>
      </c>
      <c r="S12" s="53">
        <v>50</v>
      </c>
      <c r="T12" s="54" t="s">
        <v>169</v>
      </c>
      <c r="U12" s="55">
        <v>75</v>
      </c>
      <c r="V12" s="56">
        <v>0</v>
      </c>
      <c r="W12" s="50">
        <v>3</v>
      </c>
      <c r="X12" s="51">
        <v>0</v>
      </c>
      <c r="Y12" s="52">
        <v>3</v>
      </c>
      <c r="Z12" s="53">
        <v>200</v>
      </c>
      <c r="AA12" s="54" t="s">
        <v>169</v>
      </c>
      <c r="AB12" s="55">
        <v>200</v>
      </c>
      <c r="AC12" s="56">
        <v>0</v>
      </c>
      <c r="AD12" s="49" t="s">
        <v>57</v>
      </c>
      <c r="AE12" s="50">
        <v>1</v>
      </c>
      <c r="AF12" s="51">
        <v>0</v>
      </c>
      <c r="AG12" s="52">
        <v>1</v>
      </c>
      <c r="AH12" s="53">
        <v>-50</v>
      </c>
      <c r="AI12" s="54" t="s">
        <v>169</v>
      </c>
      <c r="AJ12" s="55">
        <v>-50</v>
      </c>
      <c r="AK12" s="56">
        <v>0</v>
      </c>
      <c r="AL12" s="50">
        <v>4</v>
      </c>
      <c r="AM12" s="51">
        <v>0</v>
      </c>
      <c r="AN12" s="52">
        <v>7</v>
      </c>
      <c r="AO12" s="53" t="s">
        <v>169</v>
      </c>
      <c r="AP12" s="54" t="s">
        <v>169</v>
      </c>
      <c r="AQ12" s="55">
        <v>16.7</v>
      </c>
      <c r="AR12" s="56">
        <v>0</v>
      </c>
      <c r="AS12" s="50">
        <v>4</v>
      </c>
      <c r="AT12" s="51">
        <v>0</v>
      </c>
      <c r="AU12" s="52">
        <v>7</v>
      </c>
      <c r="AV12" s="53">
        <v>33.299999999999997</v>
      </c>
      <c r="AW12" s="54" t="s">
        <v>169</v>
      </c>
      <c r="AX12" s="55">
        <v>40</v>
      </c>
      <c r="AY12" s="56">
        <v>0</v>
      </c>
      <c r="AZ12" s="50">
        <v>15</v>
      </c>
      <c r="BA12" s="51">
        <v>0</v>
      </c>
      <c r="BB12" s="52">
        <v>15</v>
      </c>
      <c r="BC12" s="53">
        <v>-25</v>
      </c>
      <c r="BD12" s="54" t="s">
        <v>169</v>
      </c>
      <c r="BE12" s="55">
        <v>-25</v>
      </c>
      <c r="BF12" s="56">
        <v>0</v>
      </c>
    </row>
    <row r="13" spans="1:58" ht="28.15" customHeight="1">
      <c r="A13" s="26" t="s">
        <v>58</v>
      </c>
      <c r="B13" s="27">
        <v>0</v>
      </c>
      <c r="C13" s="28">
        <v>0</v>
      </c>
      <c r="D13" s="29">
        <v>0</v>
      </c>
      <c r="E13" s="30" t="s">
        <v>169</v>
      </c>
      <c r="F13" s="31" t="s">
        <v>169</v>
      </c>
      <c r="G13" s="32" t="s">
        <v>169</v>
      </c>
      <c r="H13" s="33">
        <v>0</v>
      </c>
      <c r="I13" s="27">
        <v>0</v>
      </c>
      <c r="J13" s="28">
        <v>0</v>
      </c>
      <c r="K13" s="29">
        <v>0</v>
      </c>
      <c r="L13" s="30" t="s">
        <v>169</v>
      </c>
      <c r="M13" s="31" t="s">
        <v>169</v>
      </c>
      <c r="N13" s="32" t="s">
        <v>169</v>
      </c>
      <c r="O13" s="33">
        <v>0</v>
      </c>
      <c r="P13" s="27">
        <v>0</v>
      </c>
      <c r="Q13" s="28">
        <v>0</v>
      </c>
      <c r="R13" s="29">
        <v>0</v>
      </c>
      <c r="S13" s="30" t="s">
        <v>169</v>
      </c>
      <c r="T13" s="31" t="s">
        <v>169</v>
      </c>
      <c r="U13" s="32" t="s">
        <v>169</v>
      </c>
      <c r="V13" s="33">
        <v>0</v>
      </c>
      <c r="W13" s="27">
        <v>0</v>
      </c>
      <c r="X13" s="28">
        <v>0</v>
      </c>
      <c r="Y13" s="29">
        <v>0</v>
      </c>
      <c r="Z13" s="30" t="s">
        <v>169</v>
      </c>
      <c r="AA13" s="31" t="s">
        <v>169</v>
      </c>
      <c r="AB13" s="32" t="s">
        <v>169</v>
      </c>
      <c r="AC13" s="33">
        <v>0</v>
      </c>
      <c r="AD13" s="26" t="s">
        <v>58</v>
      </c>
      <c r="AE13" s="27">
        <v>0</v>
      </c>
      <c r="AF13" s="28">
        <v>0</v>
      </c>
      <c r="AG13" s="29">
        <v>0</v>
      </c>
      <c r="AH13" s="30" t="s">
        <v>169</v>
      </c>
      <c r="AI13" s="31" t="s">
        <v>169</v>
      </c>
      <c r="AJ13" s="32" t="s">
        <v>169</v>
      </c>
      <c r="AK13" s="33">
        <v>0</v>
      </c>
      <c r="AL13" s="27">
        <v>0</v>
      </c>
      <c r="AM13" s="28">
        <v>0</v>
      </c>
      <c r="AN13" s="29">
        <v>0</v>
      </c>
      <c r="AO13" s="30" t="s">
        <v>169</v>
      </c>
      <c r="AP13" s="31" t="s">
        <v>169</v>
      </c>
      <c r="AQ13" s="32" t="s">
        <v>169</v>
      </c>
      <c r="AR13" s="33">
        <v>0</v>
      </c>
      <c r="AS13" s="27">
        <v>0</v>
      </c>
      <c r="AT13" s="28">
        <v>0</v>
      </c>
      <c r="AU13" s="29">
        <v>0</v>
      </c>
      <c r="AV13" s="30" t="s">
        <v>169</v>
      </c>
      <c r="AW13" s="31" t="s">
        <v>169</v>
      </c>
      <c r="AX13" s="32" t="s">
        <v>169</v>
      </c>
      <c r="AY13" s="33">
        <v>0</v>
      </c>
      <c r="AZ13" s="27">
        <v>0</v>
      </c>
      <c r="BA13" s="28">
        <v>0</v>
      </c>
      <c r="BB13" s="29">
        <v>0</v>
      </c>
      <c r="BC13" s="30" t="s">
        <v>169</v>
      </c>
      <c r="BD13" s="31" t="s">
        <v>169</v>
      </c>
      <c r="BE13" s="32" t="s">
        <v>169</v>
      </c>
      <c r="BF13" s="33">
        <v>0</v>
      </c>
    </row>
    <row r="14" spans="1:58" ht="22.15" customHeight="1">
      <c r="A14" s="38" t="s">
        <v>59</v>
      </c>
      <c r="B14" s="39">
        <v>8</v>
      </c>
      <c r="C14" s="40">
        <v>0</v>
      </c>
      <c r="D14" s="41">
        <v>11</v>
      </c>
      <c r="E14" s="42">
        <v>-27.3</v>
      </c>
      <c r="F14" s="43">
        <v>-100</v>
      </c>
      <c r="G14" s="44" t="s">
        <v>169</v>
      </c>
      <c r="H14" s="45">
        <v>0</v>
      </c>
      <c r="I14" s="39">
        <v>3</v>
      </c>
      <c r="J14" s="40">
        <v>0</v>
      </c>
      <c r="K14" s="41">
        <v>6</v>
      </c>
      <c r="L14" s="42">
        <v>50</v>
      </c>
      <c r="M14" s="43" t="s">
        <v>169</v>
      </c>
      <c r="N14" s="44">
        <v>200</v>
      </c>
      <c r="O14" s="45">
        <v>0</v>
      </c>
      <c r="P14" s="39">
        <v>1</v>
      </c>
      <c r="Q14" s="40">
        <v>0</v>
      </c>
      <c r="R14" s="41">
        <v>1</v>
      </c>
      <c r="S14" s="42">
        <v>0</v>
      </c>
      <c r="T14" s="43" t="s">
        <v>169</v>
      </c>
      <c r="U14" s="44">
        <v>0</v>
      </c>
      <c r="V14" s="45">
        <v>0</v>
      </c>
      <c r="W14" s="39">
        <v>0</v>
      </c>
      <c r="X14" s="40">
        <v>0</v>
      </c>
      <c r="Y14" s="41">
        <v>0</v>
      </c>
      <c r="Z14" s="42" t="s">
        <v>169</v>
      </c>
      <c r="AA14" s="43" t="s">
        <v>169</v>
      </c>
      <c r="AB14" s="44" t="s">
        <v>169</v>
      </c>
      <c r="AC14" s="45">
        <v>0</v>
      </c>
      <c r="AD14" s="38" t="s">
        <v>59</v>
      </c>
      <c r="AE14" s="39">
        <v>0</v>
      </c>
      <c r="AF14" s="40">
        <v>0</v>
      </c>
      <c r="AG14" s="41">
        <v>0</v>
      </c>
      <c r="AH14" s="42" t="s">
        <v>169</v>
      </c>
      <c r="AI14" s="43" t="s">
        <v>169</v>
      </c>
      <c r="AJ14" s="44" t="s">
        <v>169</v>
      </c>
      <c r="AK14" s="45">
        <v>0</v>
      </c>
      <c r="AL14" s="39">
        <v>1</v>
      </c>
      <c r="AM14" s="40">
        <v>0</v>
      </c>
      <c r="AN14" s="41">
        <v>2</v>
      </c>
      <c r="AO14" s="42">
        <v>0</v>
      </c>
      <c r="AP14" s="43" t="s">
        <v>169</v>
      </c>
      <c r="AQ14" s="44">
        <v>0</v>
      </c>
      <c r="AR14" s="45">
        <v>0</v>
      </c>
      <c r="AS14" s="39">
        <v>0</v>
      </c>
      <c r="AT14" s="40">
        <v>0</v>
      </c>
      <c r="AU14" s="41">
        <v>0</v>
      </c>
      <c r="AV14" s="42" t="s">
        <v>169</v>
      </c>
      <c r="AW14" s="43" t="s">
        <v>169</v>
      </c>
      <c r="AX14" s="44" t="s">
        <v>169</v>
      </c>
      <c r="AY14" s="45">
        <v>0</v>
      </c>
      <c r="AZ14" s="39">
        <v>4</v>
      </c>
      <c r="BA14" s="40">
        <v>0</v>
      </c>
      <c r="BB14" s="41">
        <v>4</v>
      </c>
      <c r="BC14" s="42">
        <v>-55.6</v>
      </c>
      <c r="BD14" s="43">
        <v>-100</v>
      </c>
      <c r="BE14" s="44">
        <v>-55.6</v>
      </c>
      <c r="BF14" s="45">
        <v>0</v>
      </c>
    </row>
    <row r="15" spans="1:58" ht="27.6" customHeight="1">
      <c r="A15" s="38" t="s">
        <v>60</v>
      </c>
      <c r="B15" s="39">
        <v>0</v>
      </c>
      <c r="C15" s="40">
        <v>0</v>
      </c>
      <c r="D15" s="41">
        <v>0</v>
      </c>
      <c r="E15" s="42">
        <v>-100</v>
      </c>
      <c r="F15" s="43" t="s">
        <v>169</v>
      </c>
      <c r="G15" s="44">
        <v>-100</v>
      </c>
      <c r="H15" s="45">
        <v>0</v>
      </c>
      <c r="I15" s="39">
        <v>0</v>
      </c>
      <c r="J15" s="40">
        <v>0</v>
      </c>
      <c r="K15" s="41">
        <v>0</v>
      </c>
      <c r="L15" s="42">
        <v>-100</v>
      </c>
      <c r="M15" s="43" t="s">
        <v>169</v>
      </c>
      <c r="N15" s="44">
        <v>-100</v>
      </c>
      <c r="O15" s="45">
        <v>0</v>
      </c>
      <c r="P15" s="39">
        <v>0</v>
      </c>
      <c r="Q15" s="40">
        <v>0</v>
      </c>
      <c r="R15" s="41">
        <v>0</v>
      </c>
      <c r="S15" s="42" t="s">
        <v>169</v>
      </c>
      <c r="T15" s="43" t="s">
        <v>169</v>
      </c>
      <c r="U15" s="44" t="s">
        <v>169</v>
      </c>
      <c r="V15" s="45">
        <v>0</v>
      </c>
      <c r="W15" s="39">
        <v>0</v>
      </c>
      <c r="X15" s="40">
        <v>0</v>
      </c>
      <c r="Y15" s="41">
        <v>0</v>
      </c>
      <c r="Z15" s="42" t="s">
        <v>169</v>
      </c>
      <c r="AA15" s="43" t="s">
        <v>169</v>
      </c>
      <c r="AB15" s="44" t="s">
        <v>169</v>
      </c>
      <c r="AC15" s="45">
        <v>0</v>
      </c>
      <c r="AD15" s="38" t="s">
        <v>60</v>
      </c>
      <c r="AE15" s="39">
        <v>0</v>
      </c>
      <c r="AF15" s="40">
        <v>0</v>
      </c>
      <c r="AG15" s="41">
        <v>0</v>
      </c>
      <c r="AH15" s="42" t="s">
        <v>169</v>
      </c>
      <c r="AI15" s="43" t="s">
        <v>169</v>
      </c>
      <c r="AJ15" s="44" t="s">
        <v>169</v>
      </c>
      <c r="AK15" s="45">
        <v>0</v>
      </c>
      <c r="AL15" s="39">
        <v>0</v>
      </c>
      <c r="AM15" s="40">
        <v>0</v>
      </c>
      <c r="AN15" s="41">
        <v>0</v>
      </c>
      <c r="AO15" s="42">
        <v>-100</v>
      </c>
      <c r="AP15" s="43">
        <v>-100</v>
      </c>
      <c r="AQ15" s="44">
        <v>-100</v>
      </c>
      <c r="AR15" s="45">
        <v>0</v>
      </c>
      <c r="AS15" s="39">
        <v>0</v>
      </c>
      <c r="AT15" s="40">
        <v>0</v>
      </c>
      <c r="AU15" s="41">
        <v>0</v>
      </c>
      <c r="AV15" s="42">
        <v>-100</v>
      </c>
      <c r="AW15" s="43">
        <v>-100</v>
      </c>
      <c r="AX15" s="44">
        <v>-100</v>
      </c>
      <c r="AY15" s="45">
        <v>0</v>
      </c>
      <c r="AZ15" s="39">
        <v>0</v>
      </c>
      <c r="BA15" s="40">
        <v>0</v>
      </c>
      <c r="BB15" s="41">
        <v>0</v>
      </c>
      <c r="BC15" s="42" t="s">
        <v>169</v>
      </c>
      <c r="BD15" s="43" t="s">
        <v>169</v>
      </c>
      <c r="BE15" s="44" t="s">
        <v>169</v>
      </c>
      <c r="BF15" s="45">
        <v>0</v>
      </c>
    </row>
    <row r="16" spans="1:58" ht="22.15" customHeight="1">
      <c r="A16" s="38" t="s">
        <v>61</v>
      </c>
      <c r="B16" s="39">
        <v>0</v>
      </c>
      <c r="C16" s="40">
        <v>0</v>
      </c>
      <c r="D16" s="41">
        <v>0</v>
      </c>
      <c r="E16" s="42">
        <v>-100</v>
      </c>
      <c r="F16" s="43">
        <v>-100</v>
      </c>
      <c r="G16" s="44" t="s">
        <v>169</v>
      </c>
      <c r="H16" s="45">
        <v>0</v>
      </c>
      <c r="I16" s="39">
        <v>0</v>
      </c>
      <c r="J16" s="40">
        <v>0</v>
      </c>
      <c r="K16" s="41">
        <v>0</v>
      </c>
      <c r="L16" s="42" t="s">
        <v>169</v>
      </c>
      <c r="M16" s="43" t="s">
        <v>169</v>
      </c>
      <c r="N16" s="44" t="s">
        <v>169</v>
      </c>
      <c r="O16" s="45">
        <v>0</v>
      </c>
      <c r="P16" s="39">
        <v>0</v>
      </c>
      <c r="Q16" s="40">
        <v>0</v>
      </c>
      <c r="R16" s="41">
        <v>0</v>
      </c>
      <c r="S16" s="42" t="s">
        <v>169</v>
      </c>
      <c r="T16" s="43" t="s">
        <v>169</v>
      </c>
      <c r="U16" s="44" t="s">
        <v>169</v>
      </c>
      <c r="V16" s="45">
        <v>0</v>
      </c>
      <c r="W16" s="39">
        <v>0</v>
      </c>
      <c r="X16" s="40">
        <v>0</v>
      </c>
      <c r="Y16" s="41">
        <v>0</v>
      </c>
      <c r="Z16" s="42" t="s">
        <v>169</v>
      </c>
      <c r="AA16" s="43" t="s">
        <v>169</v>
      </c>
      <c r="AB16" s="44" t="s">
        <v>169</v>
      </c>
      <c r="AC16" s="45">
        <v>0</v>
      </c>
      <c r="AD16" s="38" t="s">
        <v>61</v>
      </c>
      <c r="AE16" s="39">
        <v>0</v>
      </c>
      <c r="AF16" s="40">
        <v>0</v>
      </c>
      <c r="AG16" s="41">
        <v>0</v>
      </c>
      <c r="AH16" s="42" t="s">
        <v>169</v>
      </c>
      <c r="AI16" s="43" t="s">
        <v>169</v>
      </c>
      <c r="AJ16" s="44" t="s">
        <v>169</v>
      </c>
      <c r="AK16" s="45">
        <v>0</v>
      </c>
      <c r="AL16" s="39">
        <v>0</v>
      </c>
      <c r="AM16" s="40">
        <v>0</v>
      </c>
      <c r="AN16" s="41">
        <v>0</v>
      </c>
      <c r="AO16" s="42" t="s">
        <v>169</v>
      </c>
      <c r="AP16" s="43" t="s">
        <v>169</v>
      </c>
      <c r="AQ16" s="44" t="s">
        <v>169</v>
      </c>
      <c r="AR16" s="45">
        <v>0</v>
      </c>
      <c r="AS16" s="39">
        <v>0</v>
      </c>
      <c r="AT16" s="40">
        <v>0</v>
      </c>
      <c r="AU16" s="41">
        <v>0</v>
      </c>
      <c r="AV16" s="42" t="s">
        <v>169</v>
      </c>
      <c r="AW16" s="43" t="s">
        <v>169</v>
      </c>
      <c r="AX16" s="44" t="s">
        <v>169</v>
      </c>
      <c r="AY16" s="45">
        <v>0</v>
      </c>
      <c r="AZ16" s="39">
        <v>0</v>
      </c>
      <c r="BA16" s="40">
        <v>0</v>
      </c>
      <c r="BB16" s="41">
        <v>0</v>
      </c>
      <c r="BC16" s="42">
        <v>-100</v>
      </c>
      <c r="BD16" s="43">
        <v>-100</v>
      </c>
      <c r="BE16" s="44" t="s">
        <v>169</v>
      </c>
      <c r="BF16" s="45">
        <v>0</v>
      </c>
    </row>
    <row r="17" spans="1:58" ht="22.15" customHeight="1">
      <c r="A17" s="38" t="s">
        <v>62</v>
      </c>
      <c r="B17" s="39">
        <v>14</v>
      </c>
      <c r="C17" s="40">
        <v>2</v>
      </c>
      <c r="D17" s="41">
        <v>12</v>
      </c>
      <c r="E17" s="42">
        <v>133.30000000000001</v>
      </c>
      <c r="F17" s="43">
        <v>0</v>
      </c>
      <c r="G17" s="44">
        <v>100</v>
      </c>
      <c r="H17" s="45">
        <v>14.3</v>
      </c>
      <c r="I17" s="39">
        <v>4</v>
      </c>
      <c r="J17" s="40">
        <v>0</v>
      </c>
      <c r="K17" s="41">
        <v>4</v>
      </c>
      <c r="L17" s="42">
        <v>0</v>
      </c>
      <c r="M17" s="43" t="s">
        <v>169</v>
      </c>
      <c r="N17" s="44">
        <v>0</v>
      </c>
      <c r="O17" s="45">
        <v>0</v>
      </c>
      <c r="P17" s="39">
        <v>2</v>
      </c>
      <c r="Q17" s="40">
        <v>0</v>
      </c>
      <c r="R17" s="41">
        <v>2</v>
      </c>
      <c r="S17" s="42">
        <v>0</v>
      </c>
      <c r="T17" s="43" t="s">
        <v>169</v>
      </c>
      <c r="U17" s="44">
        <v>0</v>
      </c>
      <c r="V17" s="45">
        <v>0</v>
      </c>
      <c r="W17" s="39">
        <v>1</v>
      </c>
      <c r="X17" s="40">
        <v>0</v>
      </c>
      <c r="Y17" s="41">
        <v>1</v>
      </c>
      <c r="Z17" s="42" t="s">
        <v>169</v>
      </c>
      <c r="AA17" s="43" t="s">
        <v>169</v>
      </c>
      <c r="AB17" s="44" t="s">
        <v>169</v>
      </c>
      <c r="AC17" s="45">
        <v>0</v>
      </c>
      <c r="AD17" s="38" t="s">
        <v>62</v>
      </c>
      <c r="AE17" s="39">
        <v>0</v>
      </c>
      <c r="AF17" s="40">
        <v>0</v>
      </c>
      <c r="AG17" s="41">
        <v>0</v>
      </c>
      <c r="AH17" s="42">
        <v>-100</v>
      </c>
      <c r="AI17" s="43" t="s">
        <v>169</v>
      </c>
      <c r="AJ17" s="44">
        <v>-100</v>
      </c>
      <c r="AK17" s="45">
        <v>0</v>
      </c>
      <c r="AL17" s="39">
        <v>4</v>
      </c>
      <c r="AM17" s="40">
        <v>0</v>
      </c>
      <c r="AN17" s="41">
        <v>9</v>
      </c>
      <c r="AO17" s="42">
        <v>100</v>
      </c>
      <c r="AP17" s="43" t="s">
        <v>169</v>
      </c>
      <c r="AQ17" s="44">
        <v>200</v>
      </c>
      <c r="AR17" s="45">
        <v>0</v>
      </c>
      <c r="AS17" s="39">
        <v>4</v>
      </c>
      <c r="AT17" s="40">
        <v>0</v>
      </c>
      <c r="AU17" s="41">
        <v>9</v>
      </c>
      <c r="AV17" s="42">
        <v>300</v>
      </c>
      <c r="AW17" s="43" t="s">
        <v>169</v>
      </c>
      <c r="AX17" s="44">
        <v>350</v>
      </c>
      <c r="AY17" s="45">
        <v>0</v>
      </c>
      <c r="AZ17" s="39">
        <v>7</v>
      </c>
      <c r="BA17" s="40">
        <v>2</v>
      </c>
      <c r="BB17" s="41">
        <v>5</v>
      </c>
      <c r="BC17" s="42">
        <v>75</v>
      </c>
      <c r="BD17" s="43">
        <v>0</v>
      </c>
      <c r="BE17" s="44">
        <v>25</v>
      </c>
      <c r="BF17" s="45">
        <v>28.6</v>
      </c>
    </row>
    <row r="18" spans="1:58" ht="22.15" customHeight="1">
      <c r="A18" s="38" t="s">
        <v>63</v>
      </c>
      <c r="B18" s="39">
        <v>0</v>
      </c>
      <c r="C18" s="40">
        <v>0</v>
      </c>
      <c r="D18" s="41">
        <v>0</v>
      </c>
      <c r="E18" s="42">
        <v>-100</v>
      </c>
      <c r="F18" s="43" t="s">
        <v>169</v>
      </c>
      <c r="G18" s="44">
        <v>-100</v>
      </c>
      <c r="H18" s="45">
        <v>0</v>
      </c>
      <c r="I18" s="39">
        <v>0</v>
      </c>
      <c r="J18" s="40">
        <v>0</v>
      </c>
      <c r="K18" s="41">
        <v>0</v>
      </c>
      <c r="L18" s="42">
        <v>-100</v>
      </c>
      <c r="M18" s="43" t="s">
        <v>169</v>
      </c>
      <c r="N18" s="44">
        <v>-100</v>
      </c>
      <c r="O18" s="45">
        <v>0</v>
      </c>
      <c r="P18" s="39">
        <v>0</v>
      </c>
      <c r="Q18" s="40">
        <v>0</v>
      </c>
      <c r="R18" s="41">
        <v>0</v>
      </c>
      <c r="S18" s="42" t="s">
        <v>169</v>
      </c>
      <c r="T18" s="43" t="s">
        <v>169</v>
      </c>
      <c r="U18" s="44" t="s">
        <v>169</v>
      </c>
      <c r="V18" s="45">
        <v>0</v>
      </c>
      <c r="W18" s="39">
        <v>0</v>
      </c>
      <c r="X18" s="40">
        <v>0</v>
      </c>
      <c r="Y18" s="41">
        <v>0</v>
      </c>
      <c r="Z18" s="42" t="s">
        <v>169</v>
      </c>
      <c r="AA18" s="43" t="s">
        <v>169</v>
      </c>
      <c r="AB18" s="44" t="s">
        <v>169</v>
      </c>
      <c r="AC18" s="45">
        <v>0</v>
      </c>
      <c r="AD18" s="38" t="s">
        <v>63</v>
      </c>
      <c r="AE18" s="39">
        <v>0</v>
      </c>
      <c r="AF18" s="40">
        <v>0</v>
      </c>
      <c r="AG18" s="41">
        <v>0</v>
      </c>
      <c r="AH18" s="42" t="s">
        <v>169</v>
      </c>
      <c r="AI18" s="43" t="s">
        <v>169</v>
      </c>
      <c r="AJ18" s="44" t="s">
        <v>169</v>
      </c>
      <c r="AK18" s="45">
        <v>0</v>
      </c>
      <c r="AL18" s="39">
        <v>0</v>
      </c>
      <c r="AM18" s="40">
        <v>0</v>
      </c>
      <c r="AN18" s="41">
        <v>0</v>
      </c>
      <c r="AO18" s="42" t="s">
        <v>169</v>
      </c>
      <c r="AP18" s="43" t="s">
        <v>169</v>
      </c>
      <c r="AQ18" s="44" t="s">
        <v>169</v>
      </c>
      <c r="AR18" s="45">
        <v>0</v>
      </c>
      <c r="AS18" s="39">
        <v>0</v>
      </c>
      <c r="AT18" s="40">
        <v>0</v>
      </c>
      <c r="AU18" s="41">
        <v>0</v>
      </c>
      <c r="AV18" s="42" t="s">
        <v>169</v>
      </c>
      <c r="AW18" s="43" t="s">
        <v>169</v>
      </c>
      <c r="AX18" s="44" t="s">
        <v>169</v>
      </c>
      <c r="AY18" s="45">
        <v>0</v>
      </c>
      <c r="AZ18" s="39">
        <v>0</v>
      </c>
      <c r="BA18" s="40">
        <v>0</v>
      </c>
      <c r="BB18" s="41">
        <v>0</v>
      </c>
      <c r="BC18" s="42" t="s">
        <v>169</v>
      </c>
      <c r="BD18" s="43" t="s">
        <v>169</v>
      </c>
      <c r="BE18" s="44" t="s">
        <v>169</v>
      </c>
      <c r="BF18" s="45">
        <v>0</v>
      </c>
    </row>
    <row r="19" spans="1:58" ht="22.15" customHeight="1">
      <c r="A19" s="38" t="s">
        <v>64</v>
      </c>
      <c r="B19" s="39">
        <v>5</v>
      </c>
      <c r="C19" s="40">
        <v>0</v>
      </c>
      <c r="D19" s="41">
        <v>6</v>
      </c>
      <c r="E19" s="42">
        <v>-16.7</v>
      </c>
      <c r="F19" s="43" t="s">
        <v>169</v>
      </c>
      <c r="G19" s="44">
        <v>-14.3</v>
      </c>
      <c r="H19" s="45">
        <v>0</v>
      </c>
      <c r="I19" s="39">
        <v>4</v>
      </c>
      <c r="J19" s="40">
        <v>0</v>
      </c>
      <c r="K19" s="41">
        <v>5</v>
      </c>
      <c r="L19" s="42">
        <v>33.299999999999997</v>
      </c>
      <c r="M19" s="43" t="s">
        <v>169</v>
      </c>
      <c r="N19" s="44">
        <v>25</v>
      </c>
      <c r="O19" s="45">
        <v>0</v>
      </c>
      <c r="P19" s="39">
        <v>0</v>
      </c>
      <c r="Q19" s="40">
        <v>0</v>
      </c>
      <c r="R19" s="41">
        <v>0</v>
      </c>
      <c r="S19" s="42">
        <v>-100</v>
      </c>
      <c r="T19" s="43" t="s">
        <v>169</v>
      </c>
      <c r="U19" s="44">
        <v>-100</v>
      </c>
      <c r="V19" s="45">
        <v>0</v>
      </c>
      <c r="W19" s="39">
        <v>0</v>
      </c>
      <c r="X19" s="40">
        <v>0</v>
      </c>
      <c r="Y19" s="41">
        <v>0</v>
      </c>
      <c r="Z19" s="42" t="s">
        <v>169</v>
      </c>
      <c r="AA19" s="43" t="s">
        <v>169</v>
      </c>
      <c r="AB19" s="44" t="s">
        <v>169</v>
      </c>
      <c r="AC19" s="45">
        <v>0</v>
      </c>
      <c r="AD19" s="38" t="s">
        <v>64</v>
      </c>
      <c r="AE19" s="39">
        <v>0</v>
      </c>
      <c r="AF19" s="40">
        <v>0</v>
      </c>
      <c r="AG19" s="41">
        <v>0</v>
      </c>
      <c r="AH19" s="42">
        <v>-100</v>
      </c>
      <c r="AI19" s="43" t="s">
        <v>169</v>
      </c>
      <c r="AJ19" s="44">
        <v>-100</v>
      </c>
      <c r="AK19" s="45">
        <v>0</v>
      </c>
      <c r="AL19" s="39">
        <v>1</v>
      </c>
      <c r="AM19" s="40">
        <v>0</v>
      </c>
      <c r="AN19" s="41">
        <v>1</v>
      </c>
      <c r="AO19" s="42" t="s">
        <v>169</v>
      </c>
      <c r="AP19" s="43" t="s">
        <v>169</v>
      </c>
      <c r="AQ19" s="44">
        <v>-75</v>
      </c>
      <c r="AR19" s="45">
        <v>0</v>
      </c>
      <c r="AS19" s="39">
        <v>1</v>
      </c>
      <c r="AT19" s="40">
        <v>0</v>
      </c>
      <c r="AU19" s="41">
        <v>1</v>
      </c>
      <c r="AV19" s="42" t="s">
        <v>169</v>
      </c>
      <c r="AW19" s="43" t="s">
        <v>169</v>
      </c>
      <c r="AX19" s="44">
        <v>-75</v>
      </c>
      <c r="AY19" s="45">
        <v>0</v>
      </c>
      <c r="AZ19" s="39">
        <v>1</v>
      </c>
      <c r="BA19" s="40">
        <v>0</v>
      </c>
      <c r="BB19" s="41">
        <v>1</v>
      </c>
      <c r="BC19" s="42" t="s">
        <v>169</v>
      </c>
      <c r="BD19" s="43" t="s">
        <v>169</v>
      </c>
      <c r="BE19" s="44" t="s">
        <v>169</v>
      </c>
      <c r="BF19" s="45">
        <v>0</v>
      </c>
    </row>
    <row r="20" spans="1:58" ht="22.15" customHeight="1">
      <c r="A20" s="38" t="s">
        <v>65</v>
      </c>
      <c r="B20" s="39">
        <v>1</v>
      </c>
      <c r="C20" s="40">
        <v>0</v>
      </c>
      <c r="D20" s="41">
        <v>1</v>
      </c>
      <c r="E20" s="42">
        <v>-66.7</v>
      </c>
      <c r="F20" s="43">
        <v>-100</v>
      </c>
      <c r="G20" s="44">
        <v>-50</v>
      </c>
      <c r="H20" s="45">
        <v>0</v>
      </c>
      <c r="I20" s="39">
        <v>0</v>
      </c>
      <c r="J20" s="40">
        <v>0</v>
      </c>
      <c r="K20" s="41">
        <v>0</v>
      </c>
      <c r="L20" s="42">
        <v>-100</v>
      </c>
      <c r="M20" s="43">
        <v>-100</v>
      </c>
      <c r="N20" s="44">
        <v>-100</v>
      </c>
      <c r="O20" s="45">
        <v>0</v>
      </c>
      <c r="P20" s="39">
        <v>0</v>
      </c>
      <c r="Q20" s="40">
        <v>0</v>
      </c>
      <c r="R20" s="41">
        <v>0</v>
      </c>
      <c r="S20" s="42" t="s">
        <v>169</v>
      </c>
      <c r="T20" s="43" t="s">
        <v>169</v>
      </c>
      <c r="U20" s="44" t="s">
        <v>169</v>
      </c>
      <c r="V20" s="45">
        <v>0</v>
      </c>
      <c r="W20" s="39">
        <v>0</v>
      </c>
      <c r="X20" s="40">
        <v>0</v>
      </c>
      <c r="Y20" s="41">
        <v>0</v>
      </c>
      <c r="Z20" s="42" t="s">
        <v>169</v>
      </c>
      <c r="AA20" s="43" t="s">
        <v>169</v>
      </c>
      <c r="AB20" s="44" t="s">
        <v>169</v>
      </c>
      <c r="AC20" s="45">
        <v>0</v>
      </c>
      <c r="AD20" s="38" t="s">
        <v>65</v>
      </c>
      <c r="AE20" s="39">
        <v>0</v>
      </c>
      <c r="AF20" s="40">
        <v>0</v>
      </c>
      <c r="AG20" s="41">
        <v>0</v>
      </c>
      <c r="AH20" s="42" t="s">
        <v>169</v>
      </c>
      <c r="AI20" s="43" t="s">
        <v>169</v>
      </c>
      <c r="AJ20" s="44" t="s">
        <v>169</v>
      </c>
      <c r="AK20" s="45">
        <v>0</v>
      </c>
      <c r="AL20" s="39">
        <v>0</v>
      </c>
      <c r="AM20" s="40">
        <v>0</v>
      </c>
      <c r="AN20" s="41">
        <v>0</v>
      </c>
      <c r="AO20" s="42" t="s">
        <v>169</v>
      </c>
      <c r="AP20" s="43" t="s">
        <v>169</v>
      </c>
      <c r="AQ20" s="44" t="s">
        <v>169</v>
      </c>
      <c r="AR20" s="45">
        <v>0</v>
      </c>
      <c r="AS20" s="39">
        <v>0</v>
      </c>
      <c r="AT20" s="40">
        <v>0</v>
      </c>
      <c r="AU20" s="41">
        <v>0</v>
      </c>
      <c r="AV20" s="42" t="s">
        <v>169</v>
      </c>
      <c r="AW20" s="43" t="s">
        <v>169</v>
      </c>
      <c r="AX20" s="44" t="s">
        <v>169</v>
      </c>
      <c r="AY20" s="45">
        <v>0</v>
      </c>
      <c r="AZ20" s="39">
        <v>1</v>
      </c>
      <c r="BA20" s="40">
        <v>0</v>
      </c>
      <c r="BB20" s="41">
        <v>1</v>
      </c>
      <c r="BC20" s="42" t="s">
        <v>169</v>
      </c>
      <c r="BD20" s="43" t="s">
        <v>169</v>
      </c>
      <c r="BE20" s="44" t="s">
        <v>169</v>
      </c>
      <c r="BF20" s="45">
        <v>0</v>
      </c>
    </row>
    <row r="21" spans="1:58" ht="22.15" customHeight="1">
      <c r="A21" s="38" t="s">
        <v>66</v>
      </c>
      <c r="B21" s="39">
        <v>2</v>
      </c>
      <c r="C21" s="40">
        <v>0</v>
      </c>
      <c r="D21" s="41">
        <v>2</v>
      </c>
      <c r="E21" s="42">
        <v>-77.8</v>
      </c>
      <c r="F21" s="43">
        <v>-100</v>
      </c>
      <c r="G21" s="44">
        <v>-77.8</v>
      </c>
      <c r="H21" s="45">
        <v>0</v>
      </c>
      <c r="I21" s="39">
        <v>0</v>
      </c>
      <c r="J21" s="40">
        <v>0</v>
      </c>
      <c r="K21" s="41">
        <v>0</v>
      </c>
      <c r="L21" s="42">
        <v>-100</v>
      </c>
      <c r="M21" s="43" t="s">
        <v>169</v>
      </c>
      <c r="N21" s="44">
        <v>-100</v>
      </c>
      <c r="O21" s="45">
        <v>0</v>
      </c>
      <c r="P21" s="39">
        <v>0</v>
      </c>
      <c r="Q21" s="40">
        <v>0</v>
      </c>
      <c r="R21" s="41">
        <v>0</v>
      </c>
      <c r="S21" s="42" t="s">
        <v>169</v>
      </c>
      <c r="T21" s="43" t="s">
        <v>169</v>
      </c>
      <c r="U21" s="44" t="s">
        <v>169</v>
      </c>
      <c r="V21" s="45">
        <v>0</v>
      </c>
      <c r="W21" s="39">
        <v>0</v>
      </c>
      <c r="X21" s="40">
        <v>0</v>
      </c>
      <c r="Y21" s="41">
        <v>0</v>
      </c>
      <c r="Z21" s="42" t="s">
        <v>169</v>
      </c>
      <c r="AA21" s="43" t="s">
        <v>169</v>
      </c>
      <c r="AB21" s="44" t="s">
        <v>169</v>
      </c>
      <c r="AC21" s="45">
        <v>0</v>
      </c>
      <c r="AD21" s="38" t="s">
        <v>66</v>
      </c>
      <c r="AE21" s="39">
        <v>1</v>
      </c>
      <c r="AF21" s="40">
        <v>0</v>
      </c>
      <c r="AG21" s="41">
        <v>1</v>
      </c>
      <c r="AH21" s="42">
        <v>0</v>
      </c>
      <c r="AI21" s="43" t="s">
        <v>169</v>
      </c>
      <c r="AJ21" s="44">
        <v>0</v>
      </c>
      <c r="AK21" s="45">
        <v>0</v>
      </c>
      <c r="AL21" s="39">
        <v>1</v>
      </c>
      <c r="AM21" s="40">
        <v>0</v>
      </c>
      <c r="AN21" s="41">
        <v>1</v>
      </c>
      <c r="AO21" s="42" t="s">
        <v>169</v>
      </c>
      <c r="AP21" s="43" t="s">
        <v>169</v>
      </c>
      <c r="AQ21" s="44" t="s">
        <v>169</v>
      </c>
      <c r="AR21" s="45">
        <v>0</v>
      </c>
      <c r="AS21" s="39">
        <v>0</v>
      </c>
      <c r="AT21" s="40">
        <v>0</v>
      </c>
      <c r="AU21" s="41">
        <v>0</v>
      </c>
      <c r="AV21" s="42">
        <v>-100</v>
      </c>
      <c r="AW21" s="43" t="s">
        <v>169</v>
      </c>
      <c r="AX21" s="44">
        <v>-100</v>
      </c>
      <c r="AY21" s="45">
        <v>0</v>
      </c>
      <c r="AZ21" s="39">
        <v>1</v>
      </c>
      <c r="BA21" s="40">
        <v>0</v>
      </c>
      <c r="BB21" s="41">
        <v>1</v>
      </c>
      <c r="BC21" s="42">
        <v>-80</v>
      </c>
      <c r="BD21" s="43">
        <v>-100</v>
      </c>
      <c r="BE21" s="44">
        <v>-75</v>
      </c>
      <c r="BF21" s="45">
        <v>0</v>
      </c>
    </row>
    <row r="22" spans="1:58" ht="22.15" customHeight="1">
      <c r="A22" s="38" t="s">
        <v>67</v>
      </c>
      <c r="B22" s="39">
        <v>1</v>
      </c>
      <c r="C22" s="40">
        <v>0</v>
      </c>
      <c r="D22" s="41">
        <v>2</v>
      </c>
      <c r="E22" s="42">
        <v>-66.7</v>
      </c>
      <c r="F22" s="43" t="s">
        <v>169</v>
      </c>
      <c r="G22" s="44">
        <v>-33.299999999999997</v>
      </c>
      <c r="H22" s="45">
        <v>0</v>
      </c>
      <c r="I22" s="39">
        <v>1</v>
      </c>
      <c r="J22" s="40">
        <v>0</v>
      </c>
      <c r="K22" s="41">
        <v>2</v>
      </c>
      <c r="L22" s="42" t="s">
        <v>169</v>
      </c>
      <c r="M22" s="43" t="s">
        <v>169</v>
      </c>
      <c r="N22" s="44">
        <v>100</v>
      </c>
      <c r="O22" s="45">
        <v>0</v>
      </c>
      <c r="P22" s="39">
        <v>0</v>
      </c>
      <c r="Q22" s="40">
        <v>0</v>
      </c>
      <c r="R22" s="41">
        <v>0</v>
      </c>
      <c r="S22" s="42" t="s">
        <v>169</v>
      </c>
      <c r="T22" s="43" t="s">
        <v>169</v>
      </c>
      <c r="U22" s="44" t="s">
        <v>169</v>
      </c>
      <c r="V22" s="45">
        <v>0</v>
      </c>
      <c r="W22" s="39">
        <v>0</v>
      </c>
      <c r="X22" s="40">
        <v>0</v>
      </c>
      <c r="Y22" s="41">
        <v>0</v>
      </c>
      <c r="Z22" s="42" t="s">
        <v>169</v>
      </c>
      <c r="AA22" s="43" t="s">
        <v>169</v>
      </c>
      <c r="AB22" s="44" t="s">
        <v>169</v>
      </c>
      <c r="AC22" s="45">
        <v>0</v>
      </c>
      <c r="AD22" s="38" t="s">
        <v>67</v>
      </c>
      <c r="AE22" s="39">
        <v>0</v>
      </c>
      <c r="AF22" s="40">
        <v>0</v>
      </c>
      <c r="AG22" s="41">
        <v>0</v>
      </c>
      <c r="AH22" s="42" t="s">
        <v>169</v>
      </c>
      <c r="AI22" s="43" t="s">
        <v>169</v>
      </c>
      <c r="AJ22" s="44" t="s">
        <v>169</v>
      </c>
      <c r="AK22" s="45">
        <v>0</v>
      </c>
      <c r="AL22" s="39">
        <v>0</v>
      </c>
      <c r="AM22" s="40">
        <v>0</v>
      </c>
      <c r="AN22" s="41">
        <v>0</v>
      </c>
      <c r="AO22" s="42" t="s">
        <v>169</v>
      </c>
      <c r="AP22" s="43" t="s">
        <v>169</v>
      </c>
      <c r="AQ22" s="44" t="s">
        <v>169</v>
      </c>
      <c r="AR22" s="45">
        <v>0</v>
      </c>
      <c r="AS22" s="39">
        <v>0</v>
      </c>
      <c r="AT22" s="40">
        <v>0</v>
      </c>
      <c r="AU22" s="41">
        <v>0</v>
      </c>
      <c r="AV22" s="42" t="s">
        <v>169</v>
      </c>
      <c r="AW22" s="43" t="s">
        <v>169</v>
      </c>
      <c r="AX22" s="44" t="s">
        <v>169</v>
      </c>
      <c r="AY22" s="45">
        <v>0</v>
      </c>
      <c r="AZ22" s="39">
        <v>0</v>
      </c>
      <c r="BA22" s="40">
        <v>0</v>
      </c>
      <c r="BB22" s="41">
        <v>0</v>
      </c>
      <c r="BC22" s="42">
        <v>-100</v>
      </c>
      <c r="BD22" s="43" t="s">
        <v>169</v>
      </c>
      <c r="BE22" s="44">
        <v>-100</v>
      </c>
      <c r="BF22" s="45">
        <v>0</v>
      </c>
    </row>
    <row r="23" spans="1:58" ht="22.15" customHeight="1">
      <c r="A23" s="38" t="s">
        <v>68</v>
      </c>
      <c r="B23" s="39">
        <v>0</v>
      </c>
      <c r="C23" s="40">
        <v>0</v>
      </c>
      <c r="D23" s="41">
        <v>0</v>
      </c>
      <c r="E23" s="42">
        <v>-100</v>
      </c>
      <c r="F23" s="43">
        <v>-100</v>
      </c>
      <c r="G23" s="44">
        <v>-100</v>
      </c>
      <c r="H23" s="45">
        <v>0</v>
      </c>
      <c r="I23" s="39">
        <v>0</v>
      </c>
      <c r="J23" s="40">
        <v>0</v>
      </c>
      <c r="K23" s="41">
        <v>0</v>
      </c>
      <c r="L23" s="42">
        <v>-100</v>
      </c>
      <c r="M23" s="43" t="s">
        <v>169</v>
      </c>
      <c r="N23" s="44">
        <v>-100</v>
      </c>
      <c r="O23" s="45">
        <v>0</v>
      </c>
      <c r="P23" s="39">
        <v>0</v>
      </c>
      <c r="Q23" s="40">
        <v>0</v>
      </c>
      <c r="R23" s="41">
        <v>0</v>
      </c>
      <c r="S23" s="42">
        <v>-100</v>
      </c>
      <c r="T23" s="43" t="s">
        <v>169</v>
      </c>
      <c r="U23" s="44">
        <v>-100</v>
      </c>
      <c r="V23" s="45">
        <v>0</v>
      </c>
      <c r="W23" s="39">
        <v>0</v>
      </c>
      <c r="X23" s="40">
        <v>0</v>
      </c>
      <c r="Y23" s="41">
        <v>0</v>
      </c>
      <c r="Z23" s="42" t="s">
        <v>169</v>
      </c>
      <c r="AA23" s="43" t="s">
        <v>169</v>
      </c>
      <c r="AB23" s="44" t="s">
        <v>169</v>
      </c>
      <c r="AC23" s="45">
        <v>0</v>
      </c>
      <c r="AD23" s="38" t="s">
        <v>68</v>
      </c>
      <c r="AE23" s="39">
        <v>0</v>
      </c>
      <c r="AF23" s="40">
        <v>0</v>
      </c>
      <c r="AG23" s="41">
        <v>0</v>
      </c>
      <c r="AH23" s="42" t="s">
        <v>169</v>
      </c>
      <c r="AI23" s="43" t="s">
        <v>169</v>
      </c>
      <c r="AJ23" s="44" t="s">
        <v>169</v>
      </c>
      <c r="AK23" s="45">
        <v>0</v>
      </c>
      <c r="AL23" s="39">
        <v>1</v>
      </c>
      <c r="AM23" s="40">
        <v>0</v>
      </c>
      <c r="AN23" s="41">
        <v>1</v>
      </c>
      <c r="AO23" s="42" t="s">
        <v>169</v>
      </c>
      <c r="AP23" s="43" t="s">
        <v>169</v>
      </c>
      <c r="AQ23" s="44" t="s">
        <v>169</v>
      </c>
      <c r="AR23" s="45">
        <v>0</v>
      </c>
      <c r="AS23" s="39">
        <v>1</v>
      </c>
      <c r="AT23" s="40">
        <v>0</v>
      </c>
      <c r="AU23" s="41">
        <v>1</v>
      </c>
      <c r="AV23" s="42">
        <v>0</v>
      </c>
      <c r="AW23" s="43" t="s">
        <v>169</v>
      </c>
      <c r="AX23" s="44">
        <v>0</v>
      </c>
      <c r="AY23" s="45">
        <v>0</v>
      </c>
      <c r="AZ23" s="39">
        <v>0</v>
      </c>
      <c r="BA23" s="40">
        <v>0</v>
      </c>
      <c r="BB23" s="41">
        <v>0</v>
      </c>
      <c r="BC23" s="42">
        <v>-100</v>
      </c>
      <c r="BD23" s="43">
        <v>-100</v>
      </c>
      <c r="BE23" s="44" t="s">
        <v>169</v>
      </c>
      <c r="BF23" s="45">
        <v>0</v>
      </c>
    </row>
    <row r="24" spans="1:58" ht="22.15" customHeight="1">
      <c r="A24" s="38" t="s">
        <v>69</v>
      </c>
      <c r="B24" s="39">
        <v>1</v>
      </c>
      <c r="C24" s="40">
        <v>1</v>
      </c>
      <c r="D24" s="41">
        <v>0</v>
      </c>
      <c r="E24" s="42">
        <v>-75</v>
      </c>
      <c r="F24" s="43">
        <v>0</v>
      </c>
      <c r="G24" s="44">
        <v>-100</v>
      </c>
      <c r="H24" s="45">
        <v>100</v>
      </c>
      <c r="I24" s="39">
        <v>0</v>
      </c>
      <c r="J24" s="40">
        <v>0</v>
      </c>
      <c r="K24" s="41">
        <v>0</v>
      </c>
      <c r="L24" s="42">
        <v>-100</v>
      </c>
      <c r="M24" s="43" t="s">
        <v>169</v>
      </c>
      <c r="N24" s="44">
        <v>-100</v>
      </c>
      <c r="O24" s="45">
        <v>0</v>
      </c>
      <c r="P24" s="39">
        <v>0</v>
      </c>
      <c r="Q24" s="40">
        <v>0</v>
      </c>
      <c r="R24" s="41">
        <v>0</v>
      </c>
      <c r="S24" s="42" t="s">
        <v>169</v>
      </c>
      <c r="T24" s="43" t="s">
        <v>169</v>
      </c>
      <c r="U24" s="44" t="s">
        <v>169</v>
      </c>
      <c r="V24" s="45">
        <v>0</v>
      </c>
      <c r="W24" s="39">
        <v>0</v>
      </c>
      <c r="X24" s="40">
        <v>0</v>
      </c>
      <c r="Y24" s="41">
        <v>0</v>
      </c>
      <c r="Z24" s="42" t="s">
        <v>169</v>
      </c>
      <c r="AA24" s="43" t="s">
        <v>169</v>
      </c>
      <c r="AB24" s="44" t="s">
        <v>169</v>
      </c>
      <c r="AC24" s="45">
        <v>0</v>
      </c>
      <c r="AD24" s="38" t="s">
        <v>69</v>
      </c>
      <c r="AE24" s="39">
        <v>0</v>
      </c>
      <c r="AF24" s="40">
        <v>0</v>
      </c>
      <c r="AG24" s="41">
        <v>0</v>
      </c>
      <c r="AH24" s="42" t="s">
        <v>169</v>
      </c>
      <c r="AI24" s="43" t="s">
        <v>169</v>
      </c>
      <c r="AJ24" s="44" t="s">
        <v>169</v>
      </c>
      <c r="AK24" s="45">
        <v>0</v>
      </c>
      <c r="AL24" s="39">
        <v>0</v>
      </c>
      <c r="AM24" s="40">
        <v>0</v>
      </c>
      <c r="AN24" s="41">
        <v>0</v>
      </c>
      <c r="AO24" s="42" t="s">
        <v>169</v>
      </c>
      <c r="AP24" s="43" t="s">
        <v>169</v>
      </c>
      <c r="AQ24" s="44" t="s">
        <v>169</v>
      </c>
      <c r="AR24" s="45">
        <v>0</v>
      </c>
      <c r="AS24" s="39">
        <v>0</v>
      </c>
      <c r="AT24" s="40">
        <v>0</v>
      </c>
      <c r="AU24" s="41">
        <v>0</v>
      </c>
      <c r="AV24" s="42" t="s">
        <v>169</v>
      </c>
      <c r="AW24" s="43" t="s">
        <v>169</v>
      </c>
      <c r="AX24" s="44" t="s">
        <v>169</v>
      </c>
      <c r="AY24" s="45">
        <v>0</v>
      </c>
      <c r="AZ24" s="39">
        <v>1</v>
      </c>
      <c r="BA24" s="40">
        <v>1</v>
      </c>
      <c r="BB24" s="41">
        <v>0</v>
      </c>
      <c r="BC24" s="42">
        <v>-66.7</v>
      </c>
      <c r="BD24" s="43">
        <v>0</v>
      </c>
      <c r="BE24" s="44">
        <v>-100</v>
      </c>
      <c r="BF24" s="45">
        <v>100</v>
      </c>
    </row>
    <row r="25" spans="1:58" ht="22.15" customHeight="1">
      <c r="A25" s="38" t="s">
        <v>70</v>
      </c>
      <c r="B25" s="39">
        <v>4</v>
      </c>
      <c r="C25" s="40">
        <v>0</v>
      </c>
      <c r="D25" s="41">
        <v>5</v>
      </c>
      <c r="E25" s="42">
        <v>100</v>
      </c>
      <c r="F25" s="43" t="s">
        <v>169</v>
      </c>
      <c r="G25" s="44">
        <v>150</v>
      </c>
      <c r="H25" s="45">
        <v>0</v>
      </c>
      <c r="I25" s="39">
        <v>1</v>
      </c>
      <c r="J25" s="40">
        <v>0</v>
      </c>
      <c r="K25" s="41">
        <v>2</v>
      </c>
      <c r="L25" s="42">
        <v>0</v>
      </c>
      <c r="M25" s="43" t="s">
        <v>169</v>
      </c>
      <c r="N25" s="44">
        <v>0</v>
      </c>
      <c r="O25" s="45">
        <v>0</v>
      </c>
      <c r="P25" s="39">
        <v>0</v>
      </c>
      <c r="Q25" s="40">
        <v>0</v>
      </c>
      <c r="R25" s="41">
        <v>0</v>
      </c>
      <c r="S25" s="42">
        <v>-100</v>
      </c>
      <c r="T25" s="43" t="s">
        <v>169</v>
      </c>
      <c r="U25" s="44">
        <v>-100</v>
      </c>
      <c r="V25" s="45">
        <v>0</v>
      </c>
      <c r="W25" s="39">
        <v>0</v>
      </c>
      <c r="X25" s="40">
        <v>0</v>
      </c>
      <c r="Y25" s="41">
        <v>0</v>
      </c>
      <c r="Z25" s="42" t="s">
        <v>169</v>
      </c>
      <c r="AA25" s="43" t="s">
        <v>169</v>
      </c>
      <c r="AB25" s="44" t="s">
        <v>169</v>
      </c>
      <c r="AC25" s="45">
        <v>0</v>
      </c>
      <c r="AD25" s="38" t="s">
        <v>70</v>
      </c>
      <c r="AE25" s="39">
        <v>0</v>
      </c>
      <c r="AF25" s="40">
        <v>0</v>
      </c>
      <c r="AG25" s="41">
        <v>0</v>
      </c>
      <c r="AH25" s="42" t="s">
        <v>169</v>
      </c>
      <c r="AI25" s="43" t="s">
        <v>169</v>
      </c>
      <c r="AJ25" s="44" t="s">
        <v>169</v>
      </c>
      <c r="AK25" s="45">
        <v>0</v>
      </c>
      <c r="AL25" s="39">
        <v>1</v>
      </c>
      <c r="AM25" s="40">
        <v>0</v>
      </c>
      <c r="AN25" s="41">
        <v>1</v>
      </c>
      <c r="AO25" s="42">
        <v>0</v>
      </c>
      <c r="AP25" s="43" t="s">
        <v>169</v>
      </c>
      <c r="AQ25" s="44">
        <v>0</v>
      </c>
      <c r="AR25" s="45">
        <v>0</v>
      </c>
      <c r="AS25" s="39">
        <v>1</v>
      </c>
      <c r="AT25" s="40">
        <v>0</v>
      </c>
      <c r="AU25" s="41">
        <v>1</v>
      </c>
      <c r="AV25" s="42">
        <v>0</v>
      </c>
      <c r="AW25" s="43" t="s">
        <v>169</v>
      </c>
      <c r="AX25" s="44">
        <v>0</v>
      </c>
      <c r="AY25" s="45">
        <v>0</v>
      </c>
      <c r="AZ25" s="39">
        <v>3</v>
      </c>
      <c r="BA25" s="40">
        <v>0</v>
      </c>
      <c r="BB25" s="41">
        <v>3</v>
      </c>
      <c r="BC25" s="42">
        <v>200</v>
      </c>
      <c r="BD25" s="43" t="s">
        <v>169</v>
      </c>
      <c r="BE25" s="44">
        <v>200</v>
      </c>
      <c r="BF25" s="45">
        <v>0</v>
      </c>
    </row>
    <row r="26" spans="1:58" ht="22.15" customHeight="1">
      <c r="A26" s="38" t="s">
        <v>71</v>
      </c>
      <c r="B26" s="39">
        <v>0</v>
      </c>
      <c r="C26" s="40">
        <v>0</v>
      </c>
      <c r="D26" s="41">
        <v>0</v>
      </c>
      <c r="E26" s="42">
        <v>-100</v>
      </c>
      <c r="F26" s="43" t="s">
        <v>169</v>
      </c>
      <c r="G26" s="44">
        <v>-100</v>
      </c>
      <c r="H26" s="45">
        <v>0</v>
      </c>
      <c r="I26" s="39">
        <v>0</v>
      </c>
      <c r="J26" s="40">
        <v>0</v>
      </c>
      <c r="K26" s="41">
        <v>0</v>
      </c>
      <c r="L26" s="42">
        <v>-100</v>
      </c>
      <c r="M26" s="43" t="s">
        <v>169</v>
      </c>
      <c r="N26" s="44">
        <v>-100</v>
      </c>
      <c r="O26" s="45">
        <v>0</v>
      </c>
      <c r="P26" s="39">
        <v>0</v>
      </c>
      <c r="Q26" s="40">
        <v>0</v>
      </c>
      <c r="R26" s="41">
        <v>0</v>
      </c>
      <c r="S26" s="42" t="s">
        <v>169</v>
      </c>
      <c r="T26" s="43" t="s">
        <v>169</v>
      </c>
      <c r="U26" s="44" t="s">
        <v>169</v>
      </c>
      <c r="V26" s="45">
        <v>0</v>
      </c>
      <c r="W26" s="39">
        <v>0</v>
      </c>
      <c r="X26" s="40">
        <v>0</v>
      </c>
      <c r="Y26" s="41">
        <v>0</v>
      </c>
      <c r="Z26" s="42" t="s">
        <v>169</v>
      </c>
      <c r="AA26" s="43" t="s">
        <v>169</v>
      </c>
      <c r="AB26" s="44" t="s">
        <v>169</v>
      </c>
      <c r="AC26" s="45">
        <v>0</v>
      </c>
      <c r="AD26" s="38" t="s">
        <v>71</v>
      </c>
      <c r="AE26" s="39">
        <v>0</v>
      </c>
      <c r="AF26" s="40">
        <v>0</v>
      </c>
      <c r="AG26" s="41">
        <v>0</v>
      </c>
      <c r="AH26" s="42" t="s">
        <v>169</v>
      </c>
      <c r="AI26" s="43" t="s">
        <v>169</v>
      </c>
      <c r="AJ26" s="44" t="s">
        <v>169</v>
      </c>
      <c r="AK26" s="45">
        <v>0</v>
      </c>
      <c r="AL26" s="39">
        <v>0</v>
      </c>
      <c r="AM26" s="40">
        <v>0</v>
      </c>
      <c r="AN26" s="41">
        <v>0</v>
      </c>
      <c r="AO26" s="42" t="s">
        <v>169</v>
      </c>
      <c r="AP26" s="43" t="s">
        <v>169</v>
      </c>
      <c r="AQ26" s="44" t="s">
        <v>169</v>
      </c>
      <c r="AR26" s="45">
        <v>0</v>
      </c>
      <c r="AS26" s="39">
        <v>0</v>
      </c>
      <c r="AT26" s="40">
        <v>0</v>
      </c>
      <c r="AU26" s="41">
        <v>0</v>
      </c>
      <c r="AV26" s="42" t="s">
        <v>169</v>
      </c>
      <c r="AW26" s="43" t="s">
        <v>169</v>
      </c>
      <c r="AX26" s="44" t="s">
        <v>169</v>
      </c>
      <c r="AY26" s="45">
        <v>0</v>
      </c>
      <c r="AZ26" s="39">
        <v>0</v>
      </c>
      <c r="BA26" s="40">
        <v>0</v>
      </c>
      <c r="BB26" s="41">
        <v>0</v>
      </c>
      <c r="BC26" s="42" t="s">
        <v>169</v>
      </c>
      <c r="BD26" s="43" t="s">
        <v>169</v>
      </c>
      <c r="BE26" s="44" t="s">
        <v>169</v>
      </c>
      <c r="BF26" s="45">
        <v>0</v>
      </c>
    </row>
    <row r="27" spans="1:58" ht="22.15" customHeight="1">
      <c r="A27" s="38" t="s">
        <v>72</v>
      </c>
      <c r="B27" s="39">
        <v>2</v>
      </c>
      <c r="C27" s="40">
        <v>0</v>
      </c>
      <c r="D27" s="41">
        <v>2</v>
      </c>
      <c r="E27" s="42">
        <v>-50</v>
      </c>
      <c r="F27" s="43" t="s">
        <v>169</v>
      </c>
      <c r="G27" s="44">
        <v>-50</v>
      </c>
      <c r="H27" s="45">
        <v>0</v>
      </c>
      <c r="I27" s="39">
        <v>1</v>
      </c>
      <c r="J27" s="40">
        <v>0</v>
      </c>
      <c r="K27" s="41">
        <v>1</v>
      </c>
      <c r="L27" s="42" t="s">
        <v>169</v>
      </c>
      <c r="M27" s="43" t="s">
        <v>169</v>
      </c>
      <c r="N27" s="44" t="s">
        <v>169</v>
      </c>
      <c r="O27" s="45">
        <v>0</v>
      </c>
      <c r="P27" s="39">
        <v>0</v>
      </c>
      <c r="Q27" s="40">
        <v>0</v>
      </c>
      <c r="R27" s="41">
        <v>0</v>
      </c>
      <c r="S27" s="42" t="s">
        <v>169</v>
      </c>
      <c r="T27" s="43" t="s">
        <v>169</v>
      </c>
      <c r="U27" s="44" t="s">
        <v>169</v>
      </c>
      <c r="V27" s="45">
        <v>0</v>
      </c>
      <c r="W27" s="39">
        <v>0</v>
      </c>
      <c r="X27" s="40">
        <v>0</v>
      </c>
      <c r="Y27" s="41">
        <v>0</v>
      </c>
      <c r="Z27" s="42" t="s">
        <v>169</v>
      </c>
      <c r="AA27" s="43" t="s">
        <v>169</v>
      </c>
      <c r="AB27" s="44" t="s">
        <v>169</v>
      </c>
      <c r="AC27" s="45">
        <v>0</v>
      </c>
      <c r="AD27" s="38" t="s">
        <v>72</v>
      </c>
      <c r="AE27" s="39">
        <v>0</v>
      </c>
      <c r="AF27" s="40">
        <v>0</v>
      </c>
      <c r="AG27" s="41">
        <v>0</v>
      </c>
      <c r="AH27" s="42" t="s">
        <v>169</v>
      </c>
      <c r="AI27" s="43" t="s">
        <v>169</v>
      </c>
      <c r="AJ27" s="44" t="s">
        <v>169</v>
      </c>
      <c r="AK27" s="45">
        <v>0</v>
      </c>
      <c r="AL27" s="39">
        <v>1</v>
      </c>
      <c r="AM27" s="40">
        <v>0</v>
      </c>
      <c r="AN27" s="41">
        <v>3</v>
      </c>
      <c r="AO27" s="42">
        <v>0</v>
      </c>
      <c r="AP27" s="43" t="s">
        <v>169</v>
      </c>
      <c r="AQ27" s="44">
        <v>0</v>
      </c>
      <c r="AR27" s="45">
        <v>0</v>
      </c>
      <c r="AS27" s="39">
        <v>1</v>
      </c>
      <c r="AT27" s="40">
        <v>0</v>
      </c>
      <c r="AU27" s="41">
        <v>3</v>
      </c>
      <c r="AV27" s="42">
        <v>0</v>
      </c>
      <c r="AW27" s="43" t="s">
        <v>169</v>
      </c>
      <c r="AX27" s="44">
        <v>0</v>
      </c>
      <c r="AY27" s="45">
        <v>0</v>
      </c>
      <c r="AZ27" s="39">
        <v>1</v>
      </c>
      <c r="BA27" s="40">
        <v>0</v>
      </c>
      <c r="BB27" s="41">
        <v>1</v>
      </c>
      <c r="BC27" s="42">
        <v>-66.7</v>
      </c>
      <c r="BD27" s="43" t="s">
        <v>169</v>
      </c>
      <c r="BE27" s="44">
        <v>-66.7</v>
      </c>
      <c r="BF27" s="45">
        <v>0</v>
      </c>
    </row>
    <row r="28" spans="1:58" ht="22.15" customHeight="1">
      <c r="A28" s="38" t="s">
        <v>73</v>
      </c>
      <c r="B28" s="39">
        <v>4</v>
      </c>
      <c r="C28" s="40">
        <v>1</v>
      </c>
      <c r="D28" s="41">
        <v>3</v>
      </c>
      <c r="E28" s="42">
        <v>100</v>
      </c>
      <c r="F28" s="43" t="s">
        <v>169</v>
      </c>
      <c r="G28" s="44">
        <v>200</v>
      </c>
      <c r="H28" s="45">
        <v>25</v>
      </c>
      <c r="I28" s="39">
        <v>0</v>
      </c>
      <c r="J28" s="40">
        <v>0</v>
      </c>
      <c r="K28" s="41">
        <v>0</v>
      </c>
      <c r="L28" s="42">
        <v>-100</v>
      </c>
      <c r="M28" s="43">
        <v>-100</v>
      </c>
      <c r="N28" s="44">
        <v>-100</v>
      </c>
      <c r="O28" s="45">
        <v>0</v>
      </c>
      <c r="P28" s="39">
        <v>0</v>
      </c>
      <c r="Q28" s="40">
        <v>0</v>
      </c>
      <c r="R28" s="41">
        <v>0</v>
      </c>
      <c r="S28" s="42" t="s">
        <v>169</v>
      </c>
      <c r="T28" s="43" t="s">
        <v>169</v>
      </c>
      <c r="U28" s="44" t="s">
        <v>169</v>
      </c>
      <c r="V28" s="45">
        <v>0</v>
      </c>
      <c r="W28" s="39">
        <v>0</v>
      </c>
      <c r="X28" s="40">
        <v>0</v>
      </c>
      <c r="Y28" s="41">
        <v>0</v>
      </c>
      <c r="Z28" s="42" t="s">
        <v>169</v>
      </c>
      <c r="AA28" s="43" t="s">
        <v>169</v>
      </c>
      <c r="AB28" s="44" t="s">
        <v>169</v>
      </c>
      <c r="AC28" s="45">
        <v>0</v>
      </c>
      <c r="AD28" s="38" t="s">
        <v>73</v>
      </c>
      <c r="AE28" s="39">
        <v>0</v>
      </c>
      <c r="AF28" s="40">
        <v>0</v>
      </c>
      <c r="AG28" s="41">
        <v>0</v>
      </c>
      <c r="AH28" s="42" t="s">
        <v>169</v>
      </c>
      <c r="AI28" s="43" t="s">
        <v>169</v>
      </c>
      <c r="AJ28" s="44" t="s">
        <v>169</v>
      </c>
      <c r="AK28" s="45">
        <v>0</v>
      </c>
      <c r="AL28" s="39">
        <v>2</v>
      </c>
      <c r="AM28" s="40">
        <v>0</v>
      </c>
      <c r="AN28" s="41">
        <v>4</v>
      </c>
      <c r="AO28" s="42">
        <v>0</v>
      </c>
      <c r="AP28" s="43" t="s">
        <v>169</v>
      </c>
      <c r="AQ28" s="44">
        <v>0</v>
      </c>
      <c r="AR28" s="45">
        <v>0</v>
      </c>
      <c r="AS28" s="39">
        <v>1</v>
      </c>
      <c r="AT28" s="40">
        <v>0</v>
      </c>
      <c r="AU28" s="41">
        <v>1</v>
      </c>
      <c r="AV28" s="42">
        <v>0</v>
      </c>
      <c r="AW28" s="43" t="s">
        <v>169</v>
      </c>
      <c r="AX28" s="44">
        <v>0</v>
      </c>
      <c r="AY28" s="45">
        <v>0</v>
      </c>
      <c r="AZ28" s="39">
        <v>4</v>
      </c>
      <c r="BA28" s="40">
        <v>1</v>
      </c>
      <c r="BB28" s="41">
        <v>3</v>
      </c>
      <c r="BC28" s="42">
        <v>0</v>
      </c>
      <c r="BD28" s="43">
        <v>0</v>
      </c>
      <c r="BE28" s="44">
        <v>0</v>
      </c>
      <c r="BF28" s="45">
        <v>25</v>
      </c>
    </row>
    <row r="29" spans="1:58" ht="22.15" customHeight="1">
      <c r="A29" s="38" t="s">
        <v>74</v>
      </c>
      <c r="B29" s="39">
        <v>4</v>
      </c>
      <c r="C29" s="40">
        <v>0</v>
      </c>
      <c r="D29" s="41">
        <v>5</v>
      </c>
      <c r="E29" s="42">
        <v>-20</v>
      </c>
      <c r="F29" s="43">
        <v>-100</v>
      </c>
      <c r="G29" s="44">
        <v>25</v>
      </c>
      <c r="H29" s="45">
        <v>0</v>
      </c>
      <c r="I29" s="39">
        <v>1</v>
      </c>
      <c r="J29" s="40">
        <v>0</v>
      </c>
      <c r="K29" s="41">
        <v>1</v>
      </c>
      <c r="L29" s="42">
        <v>-66.7</v>
      </c>
      <c r="M29" s="43" t="s">
        <v>169</v>
      </c>
      <c r="N29" s="44">
        <v>-66.7</v>
      </c>
      <c r="O29" s="45">
        <v>0</v>
      </c>
      <c r="P29" s="39">
        <v>1</v>
      </c>
      <c r="Q29" s="40">
        <v>0</v>
      </c>
      <c r="R29" s="41">
        <v>1</v>
      </c>
      <c r="S29" s="42" t="s">
        <v>169</v>
      </c>
      <c r="T29" s="43">
        <v>-100</v>
      </c>
      <c r="U29" s="44">
        <v>0</v>
      </c>
      <c r="V29" s="45">
        <v>0</v>
      </c>
      <c r="W29" s="39">
        <v>0</v>
      </c>
      <c r="X29" s="40">
        <v>0</v>
      </c>
      <c r="Y29" s="41">
        <v>0</v>
      </c>
      <c r="Z29" s="42" t="s">
        <v>169</v>
      </c>
      <c r="AA29" s="43" t="s">
        <v>169</v>
      </c>
      <c r="AB29" s="44" t="s">
        <v>169</v>
      </c>
      <c r="AC29" s="45">
        <v>0</v>
      </c>
      <c r="AD29" s="38" t="s">
        <v>74</v>
      </c>
      <c r="AE29" s="39">
        <v>0</v>
      </c>
      <c r="AF29" s="40">
        <v>0</v>
      </c>
      <c r="AG29" s="41">
        <v>0</v>
      </c>
      <c r="AH29" s="42" t="s">
        <v>169</v>
      </c>
      <c r="AI29" s="43" t="s">
        <v>169</v>
      </c>
      <c r="AJ29" s="44" t="s">
        <v>169</v>
      </c>
      <c r="AK29" s="45">
        <v>0</v>
      </c>
      <c r="AL29" s="39">
        <v>2</v>
      </c>
      <c r="AM29" s="40">
        <v>0</v>
      </c>
      <c r="AN29" s="41">
        <v>4</v>
      </c>
      <c r="AO29" s="42">
        <v>-33.299999999999997</v>
      </c>
      <c r="AP29" s="43" t="s">
        <v>169</v>
      </c>
      <c r="AQ29" s="44">
        <v>33.299999999999997</v>
      </c>
      <c r="AR29" s="45">
        <v>0</v>
      </c>
      <c r="AS29" s="39">
        <v>2</v>
      </c>
      <c r="AT29" s="40">
        <v>0</v>
      </c>
      <c r="AU29" s="41">
        <v>4</v>
      </c>
      <c r="AV29" s="42">
        <v>100</v>
      </c>
      <c r="AW29" s="43" t="s">
        <v>169</v>
      </c>
      <c r="AX29" s="44">
        <v>300</v>
      </c>
      <c r="AY29" s="45">
        <v>0</v>
      </c>
      <c r="AZ29" s="39">
        <v>2</v>
      </c>
      <c r="BA29" s="40">
        <v>0</v>
      </c>
      <c r="BB29" s="41">
        <v>3</v>
      </c>
      <c r="BC29" s="42">
        <v>100</v>
      </c>
      <c r="BD29" s="43" t="s">
        <v>169</v>
      </c>
      <c r="BE29" s="44">
        <v>200</v>
      </c>
      <c r="BF29" s="45">
        <v>0</v>
      </c>
    </row>
    <row r="30" spans="1:58" ht="22.15" customHeight="1">
      <c r="A30" s="38" t="s">
        <v>75</v>
      </c>
      <c r="B30" s="39">
        <v>3</v>
      </c>
      <c r="C30" s="40">
        <v>0</v>
      </c>
      <c r="D30" s="41">
        <v>3</v>
      </c>
      <c r="E30" s="42">
        <v>-50</v>
      </c>
      <c r="F30" s="43" t="s">
        <v>169</v>
      </c>
      <c r="G30" s="44">
        <v>-50</v>
      </c>
      <c r="H30" s="45">
        <v>0</v>
      </c>
      <c r="I30" s="39">
        <v>1</v>
      </c>
      <c r="J30" s="40">
        <v>0</v>
      </c>
      <c r="K30" s="41">
        <v>1</v>
      </c>
      <c r="L30" s="42" t="s">
        <v>169</v>
      </c>
      <c r="M30" s="43" t="s">
        <v>169</v>
      </c>
      <c r="N30" s="44" t="s">
        <v>169</v>
      </c>
      <c r="O30" s="45">
        <v>0</v>
      </c>
      <c r="P30" s="39">
        <v>0</v>
      </c>
      <c r="Q30" s="40">
        <v>0</v>
      </c>
      <c r="R30" s="41">
        <v>0</v>
      </c>
      <c r="S30" s="42">
        <v>-100</v>
      </c>
      <c r="T30" s="43" t="s">
        <v>169</v>
      </c>
      <c r="U30" s="44">
        <v>-100</v>
      </c>
      <c r="V30" s="45">
        <v>0</v>
      </c>
      <c r="W30" s="39">
        <v>0</v>
      </c>
      <c r="X30" s="40">
        <v>0</v>
      </c>
      <c r="Y30" s="41">
        <v>0</v>
      </c>
      <c r="Z30" s="42">
        <v>-100</v>
      </c>
      <c r="AA30" s="43" t="s">
        <v>169</v>
      </c>
      <c r="AB30" s="44">
        <v>-100</v>
      </c>
      <c r="AC30" s="45">
        <v>0</v>
      </c>
      <c r="AD30" s="38" t="s">
        <v>75</v>
      </c>
      <c r="AE30" s="39">
        <v>0</v>
      </c>
      <c r="AF30" s="40">
        <v>0</v>
      </c>
      <c r="AG30" s="41">
        <v>0</v>
      </c>
      <c r="AH30" s="42" t="s">
        <v>169</v>
      </c>
      <c r="AI30" s="43" t="s">
        <v>169</v>
      </c>
      <c r="AJ30" s="44" t="s">
        <v>169</v>
      </c>
      <c r="AK30" s="45">
        <v>0</v>
      </c>
      <c r="AL30" s="39">
        <v>1</v>
      </c>
      <c r="AM30" s="40">
        <v>0</v>
      </c>
      <c r="AN30" s="41">
        <v>1</v>
      </c>
      <c r="AO30" s="42">
        <v>0</v>
      </c>
      <c r="AP30" s="43" t="s">
        <v>169</v>
      </c>
      <c r="AQ30" s="44">
        <v>0</v>
      </c>
      <c r="AR30" s="45">
        <v>0</v>
      </c>
      <c r="AS30" s="39">
        <v>1</v>
      </c>
      <c r="AT30" s="40">
        <v>0</v>
      </c>
      <c r="AU30" s="41">
        <v>1</v>
      </c>
      <c r="AV30" s="42">
        <v>0</v>
      </c>
      <c r="AW30" s="43" t="s">
        <v>169</v>
      </c>
      <c r="AX30" s="44">
        <v>0</v>
      </c>
      <c r="AY30" s="45">
        <v>0</v>
      </c>
      <c r="AZ30" s="39">
        <v>2</v>
      </c>
      <c r="BA30" s="40">
        <v>0</v>
      </c>
      <c r="BB30" s="41">
        <v>2</v>
      </c>
      <c r="BC30" s="42">
        <v>-33.299999999999997</v>
      </c>
      <c r="BD30" s="43" t="s">
        <v>169</v>
      </c>
      <c r="BE30" s="44">
        <v>-33.299999999999997</v>
      </c>
      <c r="BF30" s="45">
        <v>0</v>
      </c>
    </row>
    <row r="31" spans="1:58" ht="22.15" customHeight="1">
      <c r="A31" s="38" t="s">
        <v>76</v>
      </c>
      <c r="B31" s="39">
        <v>15</v>
      </c>
      <c r="C31" s="40">
        <v>0</v>
      </c>
      <c r="D31" s="41">
        <v>15</v>
      </c>
      <c r="E31" s="42">
        <v>36.4</v>
      </c>
      <c r="F31" s="43" t="s">
        <v>169</v>
      </c>
      <c r="G31" s="44">
        <v>36.4</v>
      </c>
      <c r="H31" s="45">
        <v>0</v>
      </c>
      <c r="I31" s="39">
        <v>4</v>
      </c>
      <c r="J31" s="40">
        <v>0</v>
      </c>
      <c r="K31" s="41">
        <v>4</v>
      </c>
      <c r="L31" s="42">
        <v>100</v>
      </c>
      <c r="M31" s="43" t="s">
        <v>169</v>
      </c>
      <c r="N31" s="44">
        <v>100</v>
      </c>
      <c r="O31" s="45">
        <v>0</v>
      </c>
      <c r="P31" s="39">
        <v>1</v>
      </c>
      <c r="Q31" s="40">
        <v>0</v>
      </c>
      <c r="R31" s="41">
        <v>1</v>
      </c>
      <c r="S31" s="42">
        <v>-80</v>
      </c>
      <c r="T31" s="43" t="s">
        <v>169</v>
      </c>
      <c r="U31" s="44">
        <v>-80</v>
      </c>
      <c r="V31" s="45">
        <v>0</v>
      </c>
      <c r="W31" s="39">
        <v>0</v>
      </c>
      <c r="X31" s="40">
        <v>0</v>
      </c>
      <c r="Y31" s="41">
        <v>0</v>
      </c>
      <c r="Z31" s="42" t="s">
        <v>169</v>
      </c>
      <c r="AA31" s="43" t="s">
        <v>169</v>
      </c>
      <c r="AB31" s="44" t="s">
        <v>169</v>
      </c>
      <c r="AC31" s="45">
        <v>0</v>
      </c>
      <c r="AD31" s="38" t="s">
        <v>76</v>
      </c>
      <c r="AE31" s="39">
        <v>1</v>
      </c>
      <c r="AF31" s="40">
        <v>0</v>
      </c>
      <c r="AG31" s="41">
        <v>1</v>
      </c>
      <c r="AH31" s="42">
        <v>0</v>
      </c>
      <c r="AI31" s="43" t="s">
        <v>169</v>
      </c>
      <c r="AJ31" s="44">
        <v>0</v>
      </c>
      <c r="AK31" s="45">
        <v>0</v>
      </c>
      <c r="AL31" s="39">
        <v>1</v>
      </c>
      <c r="AM31" s="40">
        <v>0</v>
      </c>
      <c r="AN31" s="41">
        <v>1</v>
      </c>
      <c r="AO31" s="42">
        <v>-66.7</v>
      </c>
      <c r="AP31" s="43" t="s">
        <v>169</v>
      </c>
      <c r="AQ31" s="44">
        <v>-66.7</v>
      </c>
      <c r="AR31" s="45">
        <v>0</v>
      </c>
      <c r="AS31" s="39">
        <v>0</v>
      </c>
      <c r="AT31" s="40">
        <v>0</v>
      </c>
      <c r="AU31" s="41">
        <v>0</v>
      </c>
      <c r="AV31" s="42">
        <v>-100</v>
      </c>
      <c r="AW31" s="43" t="s">
        <v>169</v>
      </c>
      <c r="AX31" s="44">
        <v>-100</v>
      </c>
      <c r="AY31" s="45">
        <v>0</v>
      </c>
      <c r="AZ31" s="39">
        <v>9</v>
      </c>
      <c r="BA31" s="40">
        <v>0</v>
      </c>
      <c r="BB31" s="41">
        <v>9</v>
      </c>
      <c r="BC31" s="42">
        <v>125</v>
      </c>
      <c r="BD31" s="43" t="s">
        <v>169</v>
      </c>
      <c r="BE31" s="44">
        <v>125</v>
      </c>
      <c r="BF31" s="45">
        <v>0</v>
      </c>
    </row>
    <row r="32" spans="1:58" ht="22.15" customHeight="1">
      <c r="A32" s="38" t="s">
        <v>77</v>
      </c>
      <c r="B32" s="39">
        <v>1</v>
      </c>
      <c r="C32" s="40">
        <v>0</v>
      </c>
      <c r="D32" s="41">
        <v>1</v>
      </c>
      <c r="E32" s="42">
        <v>-75</v>
      </c>
      <c r="F32" s="43">
        <v>-100</v>
      </c>
      <c r="G32" s="44">
        <v>-80</v>
      </c>
      <c r="H32" s="45">
        <v>0</v>
      </c>
      <c r="I32" s="39">
        <v>0</v>
      </c>
      <c r="J32" s="40">
        <v>0</v>
      </c>
      <c r="K32" s="41">
        <v>0</v>
      </c>
      <c r="L32" s="42">
        <v>-100</v>
      </c>
      <c r="M32" s="43">
        <v>-100</v>
      </c>
      <c r="N32" s="44">
        <v>-100</v>
      </c>
      <c r="O32" s="45">
        <v>0</v>
      </c>
      <c r="P32" s="39">
        <v>0</v>
      </c>
      <c r="Q32" s="40">
        <v>0</v>
      </c>
      <c r="R32" s="41">
        <v>0</v>
      </c>
      <c r="S32" s="42" t="s">
        <v>169</v>
      </c>
      <c r="T32" s="43" t="s">
        <v>169</v>
      </c>
      <c r="U32" s="44" t="s">
        <v>169</v>
      </c>
      <c r="V32" s="45">
        <v>0</v>
      </c>
      <c r="W32" s="39">
        <v>0</v>
      </c>
      <c r="X32" s="40">
        <v>0</v>
      </c>
      <c r="Y32" s="41">
        <v>0</v>
      </c>
      <c r="Z32" s="42" t="s">
        <v>169</v>
      </c>
      <c r="AA32" s="43" t="s">
        <v>169</v>
      </c>
      <c r="AB32" s="44" t="s">
        <v>169</v>
      </c>
      <c r="AC32" s="45">
        <v>0</v>
      </c>
      <c r="AD32" s="38" t="s">
        <v>77</v>
      </c>
      <c r="AE32" s="39">
        <v>0</v>
      </c>
      <c r="AF32" s="40">
        <v>0</v>
      </c>
      <c r="AG32" s="41">
        <v>0</v>
      </c>
      <c r="AH32" s="42" t="s">
        <v>169</v>
      </c>
      <c r="AI32" s="43" t="s">
        <v>169</v>
      </c>
      <c r="AJ32" s="44" t="s">
        <v>169</v>
      </c>
      <c r="AK32" s="45">
        <v>0</v>
      </c>
      <c r="AL32" s="39">
        <v>1</v>
      </c>
      <c r="AM32" s="40">
        <v>0</v>
      </c>
      <c r="AN32" s="41">
        <v>1</v>
      </c>
      <c r="AO32" s="42">
        <v>0</v>
      </c>
      <c r="AP32" s="43" t="s">
        <v>169</v>
      </c>
      <c r="AQ32" s="44">
        <v>0</v>
      </c>
      <c r="AR32" s="45">
        <v>0</v>
      </c>
      <c r="AS32" s="39">
        <v>1</v>
      </c>
      <c r="AT32" s="40">
        <v>0</v>
      </c>
      <c r="AU32" s="41">
        <v>1</v>
      </c>
      <c r="AV32" s="42">
        <v>0</v>
      </c>
      <c r="AW32" s="43" t="s">
        <v>169</v>
      </c>
      <c r="AX32" s="44">
        <v>0</v>
      </c>
      <c r="AY32" s="45">
        <v>0</v>
      </c>
      <c r="AZ32" s="39">
        <v>1</v>
      </c>
      <c r="BA32" s="40">
        <v>0</v>
      </c>
      <c r="BB32" s="41">
        <v>1</v>
      </c>
      <c r="BC32" s="42" t="s">
        <v>169</v>
      </c>
      <c r="BD32" s="43" t="s">
        <v>169</v>
      </c>
      <c r="BE32" s="44" t="s">
        <v>169</v>
      </c>
      <c r="BF32" s="45">
        <v>0</v>
      </c>
    </row>
    <row r="33" spans="1:58" ht="22.15" customHeight="1">
      <c r="A33" s="38" t="s">
        <v>78</v>
      </c>
      <c r="B33" s="39">
        <v>0</v>
      </c>
      <c r="C33" s="40">
        <v>0</v>
      </c>
      <c r="D33" s="41">
        <v>0</v>
      </c>
      <c r="E33" s="42" t="s">
        <v>169</v>
      </c>
      <c r="F33" s="43" t="s">
        <v>169</v>
      </c>
      <c r="G33" s="44" t="s">
        <v>169</v>
      </c>
      <c r="H33" s="45">
        <v>0</v>
      </c>
      <c r="I33" s="39">
        <v>0</v>
      </c>
      <c r="J33" s="40">
        <v>0</v>
      </c>
      <c r="K33" s="41">
        <v>0</v>
      </c>
      <c r="L33" s="42" t="s">
        <v>169</v>
      </c>
      <c r="M33" s="43" t="s">
        <v>169</v>
      </c>
      <c r="N33" s="44" t="s">
        <v>169</v>
      </c>
      <c r="O33" s="45">
        <v>0</v>
      </c>
      <c r="P33" s="39">
        <v>0</v>
      </c>
      <c r="Q33" s="40">
        <v>0</v>
      </c>
      <c r="R33" s="41">
        <v>0</v>
      </c>
      <c r="S33" s="42" t="s">
        <v>169</v>
      </c>
      <c r="T33" s="43" t="s">
        <v>169</v>
      </c>
      <c r="U33" s="44" t="s">
        <v>169</v>
      </c>
      <c r="V33" s="45">
        <v>0</v>
      </c>
      <c r="W33" s="39">
        <v>0</v>
      </c>
      <c r="X33" s="40">
        <v>0</v>
      </c>
      <c r="Y33" s="41">
        <v>0</v>
      </c>
      <c r="Z33" s="42" t="s">
        <v>169</v>
      </c>
      <c r="AA33" s="43" t="s">
        <v>169</v>
      </c>
      <c r="AB33" s="44" t="s">
        <v>169</v>
      </c>
      <c r="AC33" s="45">
        <v>0</v>
      </c>
      <c r="AD33" s="38" t="s">
        <v>78</v>
      </c>
      <c r="AE33" s="39">
        <v>0</v>
      </c>
      <c r="AF33" s="40">
        <v>0</v>
      </c>
      <c r="AG33" s="41">
        <v>0</v>
      </c>
      <c r="AH33" s="42" t="s">
        <v>169</v>
      </c>
      <c r="AI33" s="43" t="s">
        <v>169</v>
      </c>
      <c r="AJ33" s="44" t="s">
        <v>169</v>
      </c>
      <c r="AK33" s="45">
        <v>0</v>
      </c>
      <c r="AL33" s="39">
        <v>0</v>
      </c>
      <c r="AM33" s="40">
        <v>0</v>
      </c>
      <c r="AN33" s="41">
        <v>0</v>
      </c>
      <c r="AO33" s="42" t="s">
        <v>169</v>
      </c>
      <c r="AP33" s="43" t="s">
        <v>169</v>
      </c>
      <c r="AQ33" s="44" t="s">
        <v>169</v>
      </c>
      <c r="AR33" s="45">
        <v>0</v>
      </c>
      <c r="AS33" s="39">
        <v>0</v>
      </c>
      <c r="AT33" s="40">
        <v>0</v>
      </c>
      <c r="AU33" s="41">
        <v>0</v>
      </c>
      <c r="AV33" s="42" t="s">
        <v>169</v>
      </c>
      <c r="AW33" s="43" t="s">
        <v>169</v>
      </c>
      <c r="AX33" s="44" t="s">
        <v>169</v>
      </c>
      <c r="AY33" s="45">
        <v>0</v>
      </c>
      <c r="AZ33" s="39">
        <v>0</v>
      </c>
      <c r="BA33" s="40">
        <v>0</v>
      </c>
      <c r="BB33" s="41">
        <v>0</v>
      </c>
      <c r="BC33" s="42" t="s">
        <v>169</v>
      </c>
      <c r="BD33" s="43" t="s">
        <v>169</v>
      </c>
      <c r="BE33" s="44" t="s">
        <v>169</v>
      </c>
      <c r="BF33" s="45">
        <v>0</v>
      </c>
    </row>
    <row r="34" spans="1:58" ht="22.15" customHeight="1" thickBot="1">
      <c r="A34" s="49" t="s">
        <v>79</v>
      </c>
      <c r="B34" s="50">
        <v>5</v>
      </c>
      <c r="C34" s="51">
        <v>0</v>
      </c>
      <c r="D34" s="52">
        <v>5</v>
      </c>
      <c r="E34" s="53">
        <v>66.7</v>
      </c>
      <c r="F34" s="54" t="s">
        <v>169</v>
      </c>
      <c r="G34" s="55">
        <v>66.7</v>
      </c>
      <c r="H34" s="56">
        <v>0</v>
      </c>
      <c r="I34" s="50">
        <v>0</v>
      </c>
      <c r="J34" s="51">
        <v>0</v>
      </c>
      <c r="K34" s="52">
        <v>0</v>
      </c>
      <c r="L34" s="53">
        <v>-100</v>
      </c>
      <c r="M34" s="54" t="s">
        <v>169</v>
      </c>
      <c r="N34" s="55">
        <v>-100</v>
      </c>
      <c r="O34" s="56">
        <v>0</v>
      </c>
      <c r="P34" s="50">
        <v>2</v>
      </c>
      <c r="Q34" s="51">
        <v>0</v>
      </c>
      <c r="R34" s="52">
        <v>2</v>
      </c>
      <c r="S34" s="53">
        <v>0</v>
      </c>
      <c r="T34" s="54" t="s">
        <v>169</v>
      </c>
      <c r="U34" s="55">
        <v>0</v>
      </c>
      <c r="V34" s="56">
        <v>0</v>
      </c>
      <c r="W34" s="50">
        <v>0</v>
      </c>
      <c r="X34" s="51">
        <v>0</v>
      </c>
      <c r="Y34" s="52">
        <v>0</v>
      </c>
      <c r="Z34" s="53" t="s">
        <v>169</v>
      </c>
      <c r="AA34" s="54" t="s">
        <v>169</v>
      </c>
      <c r="AB34" s="55" t="s">
        <v>169</v>
      </c>
      <c r="AC34" s="56">
        <v>0</v>
      </c>
      <c r="AD34" s="49" t="s">
        <v>79</v>
      </c>
      <c r="AE34" s="50">
        <v>0</v>
      </c>
      <c r="AF34" s="51">
        <v>0</v>
      </c>
      <c r="AG34" s="52">
        <v>0</v>
      </c>
      <c r="AH34" s="53" t="s">
        <v>169</v>
      </c>
      <c r="AI34" s="54" t="s">
        <v>169</v>
      </c>
      <c r="AJ34" s="55" t="s">
        <v>169</v>
      </c>
      <c r="AK34" s="56">
        <v>0</v>
      </c>
      <c r="AL34" s="50">
        <v>0</v>
      </c>
      <c r="AM34" s="51">
        <v>0</v>
      </c>
      <c r="AN34" s="52">
        <v>0</v>
      </c>
      <c r="AO34" s="53">
        <v>-100</v>
      </c>
      <c r="AP34" s="54" t="s">
        <v>169</v>
      </c>
      <c r="AQ34" s="55">
        <v>-100</v>
      </c>
      <c r="AR34" s="56">
        <v>0</v>
      </c>
      <c r="AS34" s="50">
        <v>0</v>
      </c>
      <c r="AT34" s="51">
        <v>0</v>
      </c>
      <c r="AU34" s="52">
        <v>0</v>
      </c>
      <c r="AV34" s="53">
        <v>-100</v>
      </c>
      <c r="AW34" s="54" t="s">
        <v>169</v>
      </c>
      <c r="AX34" s="55">
        <v>-100</v>
      </c>
      <c r="AY34" s="56">
        <v>0</v>
      </c>
      <c r="AZ34" s="50">
        <v>3</v>
      </c>
      <c r="BA34" s="51">
        <v>0</v>
      </c>
      <c r="BB34" s="52">
        <v>3</v>
      </c>
      <c r="BC34" s="53">
        <v>50</v>
      </c>
      <c r="BD34" s="54" t="s">
        <v>169</v>
      </c>
      <c r="BE34" s="55">
        <v>50</v>
      </c>
      <c r="BF34" s="56">
        <v>0</v>
      </c>
    </row>
    <row r="35" spans="1:58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</row>
  </sheetData>
  <mergeCells count="54">
    <mergeCell ref="BA5:BA6"/>
    <mergeCell ref="BB5:BB6"/>
    <mergeCell ref="BC5:BE5"/>
    <mergeCell ref="BF5:BF6"/>
    <mergeCell ref="AS5:AS6"/>
    <mergeCell ref="AT5:AT6"/>
    <mergeCell ref="AU5:AU6"/>
    <mergeCell ref="AV5:AX5"/>
    <mergeCell ref="AY5:AY6"/>
    <mergeCell ref="AZ5:AZ6"/>
    <mergeCell ref="AR5:AR6"/>
    <mergeCell ref="Z5:AB5"/>
    <mergeCell ref="AC5:AC6"/>
    <mergeCell ref="AE5:AE6"/>
    <mergeCell ref="AF5:AF6"/>
    <mergeCell ref="AG5:AG6"/>
    <mergeCell ref="AH5:AJ5"/>
    <mergeCell ref="AK5:AK6"/>
    <mergeCell ref="AL5:AL6"/>
    <mergeCell ref="AM5:AM6"/>
    <mergeCell ref="AN5:AN6"/>
    <mergeCell ref="AO5:AQ5"/>
    <mergeCell ref="D5:D6"/>
    <mergeCell ref="E5:G5"/>
    <mergeCell ref="H5:H6"/>
    <mergeCell ref="I5:I6"/>
    <mergeCell ref="Y5:Y6"/>
    <mergeCell ref="J5:J6"/>
    <mergeCell ref="K5:K6"/>
    <mergeCell ref="L5:N5"/>
    <mergeCell ref="O5:O6"/>
    <mergeCell ref="P5:P6"/>
    <mergeCell ref="Q5:Q6"/>
    <mergeCell ref="R5:R6"/>
    <mergeCell ref="S5:U5"/>
    <mergeCell ref="V5:V6"/>
    <mergeCell ref="W5:W6"/>
    <mergeCell ref="X5:X6"/>
    <mergeCell ref="A1:AC1"/>
    <mergeCell ref="AD1:BF1"/>
    <mergeCell ref="A2:AC2"/>
    <mergeCell ref="AD2:BF2"/>
    <mergeCell ref="A4:A6"/>
    <mergeCell ref="B4:H4"/>
    <mergeCell ref="I4:O4"/>
    <mergeCell ref="P4:V4"/>
    <mergeCell ref="W4:AC4"/>
    <mergeCell ref="AD4:AD6"/>
    <mergeCell ref="AE4:AK4"/>
    <mergeCell ref="AL4:AR4"/>
    <mergeCell ref="AS4:AY4"/>
    <mergeCell ref="AZ4:BF4"/>
    <mergeCell ref="B5:B6"/>
    <mergeCell ref="C5:C6"/>
  </mergeCells>
  <conditionalFormatting sqref="B7:H34">
    <cfRule type="cellIs" dxfId="73" priority="24" operator="equal">
      <formula>0</formula>
    </cfRule>
  </conditionalFormatting>
  <conditionalFormatting sqref="E7:G34">
    <cfRule type="cellIs" dxfId="72" priority="23" operator="greaterThan">
      <formula>1</formula>
    </cfRule>
  </conditionalFormatting>
  <conditionalFormatting sqref="I7:O34">
    <cfRule type="cellIs" dxfId="71" priority="21" operator="equal">
      <formula>0</formula>
    </cfRule>
  </conditionalFormatting>
  <conditionalFormatting sqref="L7:N34">
    <cfRule type="cellIs" dxfId="70" priority="20" operator="greaterThan">
      <formula>1</formula>
    </cfRule>
  </conditionalFormatting>
  <conditionalFormatting sqref="E7:G34">
    <cfRule type="containsText" dxfId="69" priority="22" operator="containsText" text="стаб.">
      <formula>NOT(ISERROR(SEARCH("стаб.",E7)))</formula>
    </cfRule>
  </conditionalFormatting>
  <conditionalFormatting sqref="P7:V34">
    <cfRule type="cellIs" dxfId="68" priority="18" operator="equal">
      <formula>0</formula>
    </cfRule>
  </conditionalFormatting>
  <conditionalFormatting sqref="S7:U34">
    <cfRule type="cellIs" dxfId="67" priority="17" operator="greaterThan">
      <formula>1</formula>
    </cfRule>
  </conditionalFormatting>
  <conditionalFormatting sqref="L7:N34">
    <cfRule type="containsText" dxfId="66" priority="19" operator="containsText" text="стаб.">
      <formula>NOT(ISERROR(SEARCH("стаб.",L7)))</formula>
    </cfRule>
  </conditionalFormatting>
  <conditionalFormatting sqref="W7:AC34">
    <cfRule type="cellIs" dxfId="65" priority="15" operator="equal">
      <formula>0</formula>
    </cfRule>
  </conditionalFormatting>
  <conditionalFormatting sqref="Z7:AB34">
    <cfRule type="cellIs" dxfId="64" priority="14" operator="greaterThan">
      <formula>1</formula>
    </cfRule>
  </conditionalFormatting>
  <conditionalFormatting sqref="S7:U34">
    <cfRule type="containsText" dxfId="63" priority="16" operator="containsText" text="стаб.">
      <formula>NOT(ISERROR(SEARCH("стаб.",S7)))</formula>
    </cfRule>
  </conditionalFormatting>
  <conditionalFormatting sqref="Z7:AB34">
    <cfRule type="containsText" dxfId="62" priority="13" operator="containsText" text="стаб.">
      <formula>NOT(ISERROR(SEARCH("стаб.",Z7)))</formula>
    </cfRule>
  </conditionalFormatting>
  <conditionalFormatting sqref="AE7:AK34">
    <cfRule type="cellIs" dxfId="61" priority="12" operator="equal">
      <formula>0</formula>
    </cfRule>
  </conditionalFormatting>
  <conditionalFormatting sqref="AH7:AJ34">
    <cfRule type="cellIs" dxfId="60" priority="11" operator="greaterThan">
      <formula>1</formula>
    </cfRule>
  </conditionalFormatting>
  <conditionalFormatting sqref="AH7:AJ34">
    <cfRule type="containsText" dxfId="59" priority="10" operator="containsText" text="стаб.">
      <formula>NOT(ISERROR(SEARCH("стаб.",AH7)))</formula>
    </cfRule>
  </conditionalFormatting>
  <conditionalFormatting sqref="AL7:AR34">
    <cfRule type="cellIs" dxfId="58" priority="9" operator="equal">
      <formula>0</formula>
    </cfRule>
  </conditionalFormatting>
  <conditionalFormatting sqref="AO7:AQ34">
    <cfRule type="cellIs" dxfId="57" priority="8" operator="greaterThan">
      <formula>1</formula>
    </cfRule>
  </conditionalFormatting>
  <conditionalFormatting sqref="AO7:AQ34">
    <cfRule type="containsText" dxfId="56" priority="7" operator="containsText" text="стаб.">
      <formula>NOT(ISERROR(SEARCH("стаб.",AO7)))</formula>
    </cfRule>
  </conditionalFormatting>
  <conditionalFormatting sqref="AS7:AY34">
    <cfRule type="cellIs" dxfId="55" priority="6" operator="equal">
      <formula>0</formula>
    </cfRule>
  </conditionalFormatting>
  <conditionalFormatting sqref="AV7:AX34">
    <cfRule type="cellIs" dxfId="54" priority="5" operator="greaterThan">
      <formula>1</formula>
    </cfRule>
  </conditionalFormatting>
  <conditionalFormatting sqref="AV7:AX34">
    <cfRule type="containsText" dxfId="53" priority="4" operator="containsText" text="стаб.">
      <formula>NOT(ISERROR(SEARCH("стаб.",AV7)))</formula>
    </cfRule>
  </conditionalFormatting>
  <conditionalFormatting sqref="AZ7:BF34">
    <cfRule type="cellIs" dxfId="52" priority="3" operator="equal">
      <formula>0</formula>
    </cfRule>
  </conditionalFormatting>
  <conditionalFormatting sqref="BC7:BE34">
    <cfRule type="cellIs" dxfId="51" priority="2" operator="greaterThan">
      <formula>1</formula>
    </cfRule>
  </conditionalFormatting>
  <conditionalFormatting sqref="BC7:BE34">
    <cfRule type="containsText" dxfId="50" priority="1" operator="containsText" text="стаб.">
      <formula>NOT(ISERROR(SEARCH("стаб.",BC7)))</formula>
    </cfRule>
  </conditionalFormatting>
  <pageMargins left="0.39370078740157483" right="0.39370078740157483" top="0.94488188976377963" bottom="0.39370078740157483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V23"/>
  <sheetViews>
    <sheetView view="pageBreakPreview" zoomScale="35" zoomScaleNormal="50" zoomScaleSheetLayoutView="35" workbookViewId="0">
      <pane xSplit="1" ySplit="6" topLeftCell="B7" activePane="bottomRight" state="frozen"/>
      <selection pane="topRight" activeCell="C1" sqref="C1"/>
      <selection pane="bottomLeft" activeCell="A5" sqref="A5"/>
      <selection pane="bottomRight" activeCell="X28" sqref="X28"/>
    </sheetView>
  </sheetViews>
  <sheetFormatPr defaultColWidth="9.140625" defaultRowHeight="12.75"/>
  <cols>
    <col min="1" max="1" width="55" style="212" customWidth="1"/>
    <col min="2" max="3" width="14.5703125" style="121" customWidth="1"/>
    <col min="4" max="4" width="12.28515625" style="121" customWidth="1"/>
    <col min="5" max="5" width="12.5703125" style="121" customWidth="1"/>
    <col min="6" max="7" width="12" style="121" customWidth="1"/>
    <col min="8" max="8" width="13.42578125" style="121" customWidth="1"/>
    <col min="9" max="10" width="9.7109375" style="121" customWidth="1"/>
    <col min="11" max="11" width="13.42578125" style="121" customWidth="1"/>
    <col min="12" max="13" width="9.7109375" style="121" customWidth="1"/>
    <col min="14" max="14" width="13.42578125" style="121" customWidth="1"/>
    <col min="15" max="16" width="9.7109375" style="121" customWidth="1"/>
    <col min="17" max="17" width="13.42578125" style="121" customWidth="1"/>
    <col min="18" max="19" width="9.7109375" style="121" customWidth="1"/>
    <col min="20" max="20" width="13.42578125" style="121" customWidth="1"/>
    <col min="21" max="22" width="10.28515625" style="121" customWidth="1"/>
    <col min="23" max="23" width="14.85546875" style="121" customWidth="1"/>
    <col min="24" max="24" width="51.28515625" style="121" customWidth="1"/>
    <col min="25" max="27" width="12.7109375" style="121" customWidth="1"/>
    <col min="28" max="29" width="10.42578125" style="121" customWidth="1"/>
    <col min="30" max="30" width="12.7109375" style="121" customWidth="1"/>
    <col min="31" max="32" width="10.42578125" style="121" customWidth="1"/>
    <col min="33" max="36" width="12.7109375" style="121" customWidth="1"/>
    <col min="37" max="38" width="11.85546875" style="121" customWidth="1"/>
    <col min="39" max="39" width="13.5703125" style="121" customWidth="1"/>
    <col min="40" max="41" width="12.7109375" style="121" customWidth="1"/>
    <col min="42" max="42" width="14.42578125" style="121" customWidth="1"/>
    <col min="43" max="44" width="10.7109375" style="121" customWidth="1"/>
    <col min="45" max="45" width="14.42578125" style="121" customWidth="1"/>
    <col min="46" max="46" width="49.28515625" style="121" customWidth="1"/>
    <col min="47" max="48" width="9.85546875" style="121" customWidth="1"/>
    <col min="49" max="49" width="13.7109375" style="121" customWidth="1"/>
    <col min="50" max="51" width="9" style="121" customWidth="1"/>
    <col min="52" max="52" width="13.7109375" style="121" customWidth="1"/>
    <col min="53" max="54" width="10.28515625" style="121" customWidth="1"/>
    <col min="55" max="55" width="13.7109375" style="121" customWidth="1"/>
    <col min="56" max="57" width="9.5703125" style="121" customWidth="1"/>
    <col min="58" max="58" width="13.7109375" style="121" customWidth="1"/>
    <col min="59" max="60" width="10.28515625" style="121" customWidth="1"/>
    <col min="61" max="61" width="13.7109375" style="121" customWidth="1"/>
    <col min="62" max="63" width="9.140625" style="121" customWidth="1"/>
    <col min="64" max="64" width="13.7109375" style="121" customWidth="1"/>
    <col min="65" max="66" width="10.28515625" style="121" customWidth="1"/>
    <col min="67" max="67" width="13.7109375" style="121" customWidth="1"/>
    <col min="68" max="69" width="9.85546875" style="121" customWidth="1"/>
    <col min="70" max="70" width="13.7109375" style="121" customWidth="1"/>
    <col min="71" max="71" width="49.140625" style="121" customWidth="1"/>
    <col min="72" max="74" width="12.5703125" style="121" customWidth="1"/>
    <col min="75" max="16384" width="9.140625" style="121"/>
  </cols>
  <sheetData>
    <row r="1" spans="1:74" s="118" customFormat="1" ht="45.75" customHeight="1">
      <c r="A1" s="410" t="s">
        <v>170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 t="str">
        <f>$A$1</f>
        <v>Сведения о количестве  нарушений ПДД, пресеченных на территории Ивановской области за 12 месяцев 2018 года</v>
      </c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  <c r="AM1" s="410"/>
      <c r="AN1" s="410"/>
      <c r="AO1" s="410"/>
      <c r="AP1" s="410"/>
      <c r="AQ1" s="410"/>
      <c r="AR1" s="410"/>
      <c r="AS1" s="410"/>
      <c r="AT1" s="410" t="str">
        <f>$A$1</f>
        <v>Сведения о количестве  нарушений ПДД, пресеченных на территории Ивановской области за 12 месяцев 2018 года</v>
      </c>
      <c r="AU1" s="410"/>
      <c r="AV1" s="410"/>
      <c r="AW1" s="410"/>
      <c r="AX1" s="410"/>
      <c r="AY1" s="410"/>
      <c r="AZ1" s="410"/>
      <c r="BA1" s="410"/>
      <c r="BB1" s="410"/>
      <c r="BC1" s="410"/>
      <c r="BD1" s="410"/>
      <c r="BE1" s="410"/>
      <c r="BF1" s="410"/>
      <c r="BG1" s="410"/>
      <c r="BH1" s="410"/>
      <c r="BI1" s="410"/>
      <c r="BJ1" s="410"/>
      <c r="BK1" s="410"/>
      <c r="BL1" s="410"/>
      <c r="BM1" s="410"/>
      <c r="BN1" s="410"/>
      <c r="BO1" s="410"/>
      <c r="BP1" s="410"/>
      <c r="BQ1" s="410"/>
      <c r="BR1" s="410"/>
      <c r="BS1" s="411"/>
      <c r="BT1" s="411"/>
      <c r="BU1" s="411"/>
      <c r="BV1" s="411"/>
    </row>
    <row r="2" spans="1:74" ht="14.25" customHeight="1">
      <c r="A2" s="119" t="s">
        <v>171</v>
      </c>
      <c r="B2" s="119"/>
      <c r="C2" s="119"/>
      <c r="D2" s="119"/>
      <c r="E2" s="120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20"/>
      <c r="AI2" s="120"/>
      <c r="AJ2" s="120"/>
      <c r="AK2" s="120"/>
      <c r="AL2" s="120"/>
      <c r="AM2" s="120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20"/>
      <c r="BB2" s="120"/>
      <c r="BC2" s="120"/>
      <c r="BS2" s="411"/>
      <c r="BT2" s="411"/>
      <c r="BU2" s="411"/>
      <c r="BV2" s="411"/>
    </row>
    <row r="3" spans="1:74" s="125" customFormat="1" ht="22.15" customHeight="1" thickBot="1">
      <c r="A3" s="122">
        <f ca="1">TODAY()</f>
        <v>43486</v>
      </c>
      <c r="B3" s="123" t="s">
        <v>172</v>
      </c>
      <c r="C3" s="124"/>
      <c r="E3" s="126"/>
      <c r="X3" s="127">
        <f ca="1">TODAY()</f>
        <v>43486</v>
      </c>
      <c r="Y3" s="123" t="s">
        <v>172</v>
      </c>
      <c r="AH3" s="127"/>
      <c r="AI3" s="127"/>
      <c r="AJ3" s="127"/>
      <c r="AK3" s="127"/>
      <c r="AL3" s="127"/>
      <c r="AM3" s="127"/>
      <c r="AP3" s="128"/>
      <c r="AS3" s="128"/>
      <c r="AT3" s="127">
        <f ca="1">TODAY()</f>
        <v>43486</v>
      </c>
      <c r="AU3" s="413" t="s">
        <v>172</v>
      </c>
      <c r="AV3" s="413"/>
      <c r="AW3" s="413"/>
      <c r="AX3" s="413"/>
      <c r="AY3" s="413"/>
      <c r="AZ3" s="413"/>
      <c r="BA3" s="413"/>
      <c r="BB3" s="413"/>
      <c r="BC3" s="413"/>
      <c r="BD3" s="413"/>
      <c r="BE3" s="413"/>
      <c r="BF3" s="413"/>
      <c r="BG3" s="413"/>
      <c r="BH3" s="413"/>
      <c r="BI3" s="413"/>
      <c r="BS3" s="412"/>
      <c r="BT3" s="412"/>
      <c r="BU3" s="412"/>
      <c r="BV3" s="412"/>
    </row>
    <row r="4" spans="1:74" s="129" customFormat="1" ht="30" customHeight="1" thickBot="1">
      <c r="A4" s="387"/>
      <c r="B4" s="390" t="s">
        <v>173</v>
      </c>
      <c r="C4" s="391"/>
      <c r="D4" s="392"/>
      <c r="E4" s="396" t="s">
        <v>174</v>
      </c>
      <c r="F4" s="398" t="s">
        <v>175</v>
      </c>
      <c r="G4" s="399"/>
      <c r="H4" s="400"/>
      <c r="I4" s="404" t="s">
        <v>176</v>
      </c>
      <c r="J4" s="405"/>
      <c r="K4" s="406"/>
      <c r="L4" s="398" t="s">
        <v>177</v>
      </c>
      <c r="M4" s="399"/>
      <c r="N4" s="400"/>
      <c r="O4" s="422" t="s">
        <v>178</v>
      </c>
      <c r="P4" s="422"/>
      <c r="Q4" s="422"/>
      <c r="R4" s="422"/>
      <c r="S4" s="422"/>
      <c r="T4" s="422"/>
      <c r="U4" s="422"/>
      <c r="V4" s="422"/>
      <c r="W4" s="422"/>
      <c r="X4" s="387"/>
      <c r="Y4" s="423" t="s">
        <v>179</v>
      </c>
      <c r="Z4" s="418"/>
      <c r="AA4" s="419"/>
      <c r="AB4" s="425" t="s">
        <v>178</v>
      </c>
      <c r="AC4" s="426"/>
      <c r="AD4" s="426"/>
      <c r="AE4" s="426"/>
      <c r="AF4" s="426"/>
      <c r="AG4" s="427"/>
      <c r="AH4" s="428" t="s">
        <v>180</v>
      </c>
      <c r="AI4" s="429"/>
      <c r="AJ4" s="430"/>
      <c r="AK4" s="423" t="s">
        <v>181</v>
      </c>
      <c r="AL4" s="418"/>
      <c r="AM4" s="419"/>
      <c r="AN4" s="423" t="s">
        <v>182</v>
      </c>
      <c r="AO4" s="418"/>
      <c r="AP4" s="419"/>
      <c r="AQ4" s="387" t="s">
        <v>178</v>
      </c>
      <c r="AR4" s="414"/>
      <c r="AS4" s="415"/>
      <c r="AT4" s="416"/>
      <c r="AU4" s="418" t="s">
        <v>183</v>
      </c>
      <c r="AV4" s="418"/>
      <c r="AW4" s="419"/>
      <c r="AX4" s="418" t="s">
        <v>184</v>
      </c>
      <c r="AY4" s="418"/>
      <c r="AZ4" s="419"/>
      <c r="BA4" s="387" t="s">
        <v>185</v>
      </c>
      <c r="BB4" s="414"/>
      <c r="BC4" s="415"/>
      <c r="BD4" s="387" t="s">
        <v>186</v>
      </c>
      <c r="BE4" s="414"/>
      <c r="BF4" s="415"/>
      <c r="BG4" s="423" t="s">
        <v>187</v>
      </c>
      <c r="BH4" s="418"/>
      <c r="BI4" s="419"/>
      <c r="BJ4" s="423" t="s">
        <v>188</v>
      </c>
      <c r="BK4" s="418"/>
      <c r="BL4" s="419"/>
      <c r="BM4" s="423" t="s">
        <v>189</v>
      </c>
      <c r="BN4" s="418"/>
      <c r="BO4" s="419"/>
      <c r="BP4" s="423" t="s">
        <v>190</v>
      </c>
      <c r="BQ4" s="418"/>
      <c r="BR4" s="419"/>
      <c r="BS4" s="416"/>
      <c r="BT4" s="418" t="s">
        <v>191</v>
      </c>
      <c r="BU4" s="418"/>
      <c r="BV4" s="419"/>
    </row>
    <row r="5" spans="1:74" s="129" customFormat="1" ht="96.75" customHeight="1" thickBot="1">
      <c r="A5" s="388"/>
      <c r="B5" s="393"/>
      <c r="C5" s="394"/>
      <c r="D5" s="395"/>
      <c r="E5" s="397"/>
      <c r="F5" s="401"/>
      <c r="G5" s="402"/>
      <c r="H5" s="403"/>
      <c r="I5" s="407"/>
      <c r="J5" s="408"/>
      <c r="K5" s="409"/>
      <c r="L5" s="401"/>
      <c r="M5" s="402"/>
      <c r="N5" s="403"/>
      <c r="O5" s="434" t="s">
        <v>192</v>
      </c>
      <c r="P5" s="434"/>
      <c r="Q5" s="434"/>
      <c r="R5" s="435" t="s">
        <v>193</v>
      </c>
      <c r="S5" s="435"/>
      <c r="T5" s="435"/>
      <c r="U5" s="435" t="s">
        <v>194</v>
      </c>
      <c r="V5" s="435"/>
      <c r="W5" s="435"/>
      <c r="X5" s="388"/>
      <c r="Y5" s="424"/>
      <c r="Z5" s="420"/>
      <c r="AA5" s="421"/>
      <c r="AB5" s="389" t="s">
        <v>195</v>
      </c>
      <c r="AC5" s="436"/>
      <c r="AD5" s="437"/>
      <c r="AE5" s="389" t="s">
        <v>196</v>
      </c>
      <c r="AF5" s="436"/>
      <c r="AG5" s="437"/>
      <c r="AH5" s="431"/>
      <c r="AI5" s="432"/>
      <c r="AJ5" s="433"/>
      <c r="AK5" s="424"/>
      <c r="AL5" s="420"/>
      <c r="AM5" s="421"/>
      <c r="AN5" s="424"/>
      <c r="AO5" s="420"/>
      <c r="AP5" s="421"/>
      <c r="AQ5" s="438" t="s">
        <v>197</v>
      </c>
      <c r="AR5" s="439"/>
      <c r="AS5" s="440"/>
      <c r="AT5" s="417"/>
      <c r="AU5" s="420"/>
      <c r="AV5" s="420"/>
      <c r="AW5" s="421"/>
      <c r="AX5" s="420"/>
      <c r="AY5" s="420"/>
      <c r="AZ5" s="421"/>
      <c r="BA5" s="389"/>
      <c r="BB5" s="436"/>
      <c r="BC5" s="437"/>
      <c r="BD5" s="389"/>
      <c r="BE5" s="436"/>
      <c r="BF5" s="437"/>
      <c r="BG5" s="441"/>
      <c r="BH5" s="442"/>
      <c r="BI5" s="443"/>
      <c r="BJ5" s="424"/>
      <c r="BK5" s="420"/>
      <c r="BL5" s="421"/>
      <c r="BM5" s="424"/>
      <c r="BN5" s="420"/>
      <c r="BO5" s="421"/>
      <c r="BP5" s="424"/>
      <c r="BQ5" s="420"/>
      <c r="BR5" s="421"/>
      <c r="BS5" s="417"/>
      <c r="BT5" s="420"/>
      <c r="BU5" s="420"/>
      <c r="BV5" s="421"/>
    </row>
    <row r="6" spans="1:74" s="125" customFormat="1" ht="21" customHeight="1" thickBot="1">
      <c r="A6" s="389"/>
      <c r="B6" s="130">
        <v>2018</v>
      </c>
      <c r="C6" s="131">
        <v>2017</v>
      </c>
      <c r="D6" s="132" t="s">
        <v>198</v>
      </c>
      <c r="E6" s="133">
        <f>B6</f>
        <v>2018</v>
      </c>
      <c r="F6" s="134">
        <f>$B$6</f>
        <v>2018</v>
      </c>
      <c r="G6" s="135">
        <f>$C$6</f>
        <v>2017</v>
      </c>
      <c r="H6" s="136" t="s">
        <v>198</v>
      </c>
      <c r="I6" s="137">
        <f>$B$6</f>
        <v>2018</v>
      </c>
      <c r="J6" s="131">
        <f>$C$6</f>
        <v>2017</v>
      </c>
      <c r="K6" s="138" t="s">
        <v>198</v>
      </c>
      <c r="L6" s="130">
        <f>$B$6</f>
        <v>2018</v>
      </c>
      <c r="M6" s="131">
        <f>$C$6</f>
        <v>2017</v>
      </c>
      <c r="N6" s="132" t="s">
        <v>198</v>
      </c>
      <c r="O6" s="137">
        <f>$B$6</f>
        <v>2018</v>
      </c>
      <c r="P6" s="131">
        <f>$C$6</f>
        <v>2017</v>
      </c>
      <c r="Q6" s="138" t="s">
        <v>198</v>
      </c>
      <c r="R6" s="130">
        <f>$B$6</f>
        <v>2018</v>
      </c>
      <c r="S6" s="131">
        <f>$C$6</f>
        <v>2017</v>
      </c>
      <c r="T6" s="132" t="s">
        <v>198</v>
      </c>
      <c r="U6" s="137">
        <f>$B$6</f>
        <v>2018</v>
      </c>
      <c r="V6" s="131">
        <f>$C$6</f>
        <v>2017</v>
      </c>
      <c r="W6" s="132" t="s">
        <v>198</v>
      </c>
      <c r="X6" s="389"/>
      <c r="Y6" s="130">
        <f>$B$6</f>
        <v>2018</v>
      </c>
      <c r="Z6" s="131">
        <f>$C$6</f>
        <v>2017</v>
      </c>
      <c r="AA6" s="132" t="s">
        <v>198</v>
      </c>
      <c r="AB6" s="139">
        <f>$B$6</f>
        <v>2018</v>
      </c>
      <c r="AC6" s="140">
        <f>$C$6</f>
        <v>2017</v>
      </c>
      <c r="AD6" s="141" t="s">
        <v>198</v>
      </c>
      <c r="AE6" s="139">
        <f>$B$6</f>
        <v>2018</v>
      </c>
      <c r="AF6" s="140">
        <f>$C$6</f>
        <v>2017</v>
      </c>
      <c r="AG6" s="141" t="s">
        <v>198</v>
      </c>
      <c r="AH6" s="139">
        <f>$B$6</f>
        <v>2018</v>
      </c>
      <c r="AI6" s="140">
        <f>$C$6</f>
        <v>2017</v>
      </c>
      <c r="AJ6" s="141" t="s">
        <v>198</v>
      </c>
      <c r="AK6" s="139">
        <f>$B$6</f>
        <v>2018</v>
      </c>
      <c r="AL6" s="140">
        <f>$C$6</f>
        <v>2017</v>
      </c>
      <c r="AM6" s="141" t="s">
        <v>198</v>
      </c>
      <c r="AN6" s="139">
        <f>$B$6</f>
        <v>2018</v>
      </c>
      <c r="AO6" s="140">
        <f>$C$6</f>
        <v>2017</v>
      </c>
      <c r="AP6" s="141" t="s">
        <v>198</v>
      </c>
      <c r="AQ6" s="139">
        <f>$B$6</f>
        <v>2018</v>
      </c>
      <c r="AR6" s="140">
        <f>$C$6</f>
        <v>2017</v>
      </c>
      <c r="AS6" s="141" t="s">
        <v>198</v>
      </c>
      <c r="AT6" s="417"/>
      <c r="AU6" s="142">
        <f>$B$6</f>
        <v>2018</v>
      </c>
      <c r="AV6" s="131">
        <f>$C$6</f>
        <v>2017</v>
      </c>
      <c r="AW6" s="143" t="s">
        <v>198</v>
      </c>
      <c r="AX6" s="142">
        <f>$B$6</f>
        <v>2018</v>
      </c>
      <c r="AY6" s="131">
        <f>$C$6</f>
        <v>2017</v>
      </c>
      <c r="AZ6" s="143" t="s">
        <v>198</v>
      </c>
      <c r="BA6" s="134">
        <f>$B$6</f>
        <v>2018</v>
      </c>
      <c r="BB6" s="131">
        <f>$C$6</f>
        <v>2017</v>
      </c>
      <c r="BC6" s="143" t="s">
        <v>198</v>
      </c>
      <c r="BD6" s="134">
        <f>$B$6</f>
        <v>2018</v>
      </c>
      <c r="BE6" s="144">
        <f>$C$6</f>
        <v>2017</v>
      </c>
      <c r="BF6" s="138" t="s">
        <v>198</v>
      </c>
      <c r="BG6" s="130">
        <f>$B$6</f>
        <v>2018</v>
      </c>
      <c r="BH6" s="131">
        <f>$C$6</f>
        <v>2017</v>
      </c>
      <c r="BI6" s="132" t="s">
        <v>198</v>
      </c>
      <c r="BJ6" s="130">
        <f>$B$6</f>
        <v>2018</v>
      </c>
      <c r="BK6" s="131">
        <f>$C$6</f>
        <v>2017</v>
      </c>
      <c r="BL6" s="132" t="s">
        <v>198</v>
      </c>
      <c r="BM6" s="130">
        <f>$B$6</f>
        <v>2018</v>
      </c>
      <c r="BN6" s="131">
        <f>$C$6</f>
        <v>2017</v>
      </c>
      <c r="BO6" s="132" t="s">
        <v>198</v>
      </c>
      <c r="BP6" s="130">
        <f>$B$6</f>
        <v>2018</v>
      </c>
      <c r="BQ6" s="131">
        <f>$C$6</f>
        <v>2017</v>
      </c>
      <c r="BR6" s="132" t="s">
        <v>198</v>
      </c>
      <c r="BS6" s="417"/>
      <c r="BT6" s="142">
        <f>$B$6</f>
        <v>2018</v>
      </c>
      <c r="BU6" s="131">
        <f>$C$6</f>
        <v>2017</v>
      </c>
      <c r="BV6" s="143" t="s">
        <v>198</v>
      </c>
    </row>
    <row r="7" spans="1:74" s="156" customFormat="1" ht="56.25" customHeight="1">
      <c r="A7" s="145" t="s">
        <v>199</v>
      </c>
      <c r="B7" s="146">
        <f>SUM(B9:B12)</f>
        <v>355159</v>
      </c>
      <c r="C7" s="147">
        <f>SUM(C9:C12)</f>
        <v>409680</v>
      </c>
      <c r="D7" s="148">
        <f t="shared" ref="D7:D23" si="0">IF(C7=0,B7,((B7*100/C7)/100)-100%)</f>
        <v>-0.13308191759421983</v>
      </c>
      <c r="E7" s="149">
        <f>IF($B$7=0,$B$7,B7/$B$7)</f>
        <v>1</v>
      </c>
      <c r="F7" s="150">
        <f>SUM(F9:F12)</f>
        <v>7309</v>
      </c>
      <c r="G7" s="147">
        <f>SUM(G9:G12)</f>
        <v>13906</v>
      </c>
      <c r="H7" s="151">
        <f t="shared" ref="H7:H23" si="1">IF(G7=0,F7,((F7*100/G7)/100)-100%)</f>
        <v>-0.47439953976700711</v>
      </c>
      <c r="I7" s="146">
        <f>SUM(I9:I12)</f>
        <v>3139</v>
      </c>
      <c r="J7" s="147">
        <f>SUM(J9:J12)</f>
        <v>4906</v>
      </c>
      <c r="K7" s="151">
        <f t="shared" ref="K7:K23" si="2">IF(J7=0,I7,((I7*100/J7)/100)-100%)</f>
        <v>-0.36017121891561354</v>
      </c>
      <c r="L7" s="146">
        <f>L10+SUM(L12:L23)</f>
        <v>3639</v>
      </c>
      <c r="M7" s="147">
        <f>M10+SUM(M12:M23)</f>
        <v>3728</v>
      </c>
      <c r="N7" s="151">
        <f t="shared" ref="N7:N23" si="3">IF(M7=0,L7,((L7*100/M7)/100)-100%)</f>
        <v>-2.3873390557939911E-2</v>
      </c>
      <c r="O7" s="146">
        <f>SUM(O9:O12)</f>
        <v>2435</v>
      </c>
      <c r="P7" s="147">
        <f>SUM(P9:P12)</f>
        <v>2234</v>
      </c>
      <c r="Q7" s="151">
        <f t="shared" ref="Q7:Q23" si="4">IF(P7=0,O7,((O7*100/P7)/100)-100%)</f>
        <v>8.9973142345568524E-2</v>
      </c>
      <c r="R7" s="146">
        <f>SUM(R9:R12)</f>
        <v>426</v>
      </c>
      <c r="S7" s="147">
        <f>SUM(S9:S12)</f>
        <v>550</v>
      </c>
      <c r="T7" s="151">
        <f t="shared" ref="T7:T23" si="5">IF(S7=0,R7,((R7*100/S7)/100)-100%)</f>
        <v>-0.22545454545454546</v>
      </c>
      <c r="U7" s="146">
        <f>SUM(U9:U12)</f>
        <v>274</v>
      </c>
      <c r="V7" s="147">
        <f>SUM(V9:V12)</f>
        <v>345</v>
      </c>
      <c r="W7" s="151">
        <f t="shared" ref="W7:W23" si="6">IF(V7=0,U7,((U7*100/V7)/100)-100%)</f>
        <v>-0.20579710144927532</v>
      </c>
      <c r="X7" s="145" t="s">
        <v>199</v>
      </c>
      <c r="Y7" s="146">
        <f>Y10+SUM(Y12:Y23)</f>
        <v>504</v>
      </c>
      <c r="Z7" s="147">
        <f>Z10+SUM(Z12:Z23)</f>
        <v>599</v>
      </c>
      <c r="AA7" s="151">
        <f t="shared" ref="AA7:AA23" si="7">IF(Z7=0,Y7,((Y7*100/Z7)/100)-100%)</f>
        <v>-0.1585976627712854</v>
      </c>
      <c r="AB7" s="146">
        <f>SUM(AB9:AB12)</f>
        <v>396</v>
      </c>
      <c r="AC7" s="147">
        <f>SUM(AC9:AC12)</f>
        <v>473</v>
      </c>
      <c r="AD7" s="151">
        <f>IF(AC7=0,AB7,((AB7*100/AC7)/100)-100%)</f>
        <v>-0.16279069767441856</v>
      </c>
      <c r="AE7" s="146">
        <f>SUM(AE9:AE12)</f>
        <v>108</v>
      </c>
      <c r="AF7" s="147">
        <f>SUM(AF9:AF12)</f>
        <v>126</v>
      </c>
      <c r="AG7" s="151">
        <f t="shared" ref="AG7:AG23" si="8">IF(AF7=0,AE7,((AE7*100/AF7)/100)-100%)</f>
        <v>-0.1428571428571429</v>
      </c>
      <c r="AH7" s="146">
        <f>SUM(AH9:AH12)</f>
        <v>7894</v>
      </c>
      <c r="AI7" s="147">
        <f>SUM(AI9:AI12)</f>
        <v>7013</v>
      </c>
      <c r="AJ7" s="151">
        <f t="shared" ref="AJ7:AJ23" si="9">IF(AI7=0,AH7,((AH7*100/AI7)/100)-100%)</f>
        <v>0.12562384143733074</v>
      </c>
      <c r="AK7" s="146">
        <f>SUM(AK9:AK12)</f>
        <v>22476</v>
      </c>
      <c r="AL7" s="147">
        <f>SUM(AL9:AL12)</f>
        <v>26487</v>
      </c>
      <c r="AM7" s="151">
        <f t="shared" ref="AM7:AM23" si="10">IF(AL7=0,AK7,((AK7*100/AL7)/100)-100%)</f>
        <v>-0.1514327783440933</v>
      </c>
      <c r="AN7" s="146">
        <f>SUM(AN9:AN12)</f>
        <v>186683</v>
      </c>
      <c r="AO7" s="147">
        <f>SUM(AO9:AO12)</f>
        <v>217032</v>
      </c>
      <c r="AP7" s="151">
        <f t="shared" ref="AP7:AP23" si="11">IF(AO7=0,AN7,((AN7*100/AO7)/100)-100%)</f>
        <v>-0.13983652180323647</v>
      </c>
      <c r="AQ7" s="146">
        <f>SUM(AQ9:AQ12)</f>
        <v>918</v>
      </c>
      <c r="AR7" s="147">
        <f>SUM(AR9:AR12)</f>
        <v>1163</v>
      </c>
      <c r="AS7" s="148">
        <f t="shared" ref="AS7:AS23" si="12">IF(AR7=0,AQ7,((AQ7*100/AR7)/100)-100%)</f>
        <v>-0.21066208082545146</v>
      </c>
      <c r="AT7" s="152" t="s">
        <v>199</v>
      </c>
      <c r="AU7" s="146">
        <f>SUM(AU9:AU12)</f>
        <v>20314</v>
      </c>
      <c r="AV7" s="147">
        <f>SUM(AV9:AV12)</f>
        <v>15857</v>
      </c>
      <c r="AW7" s="151">
        <f>IF(AV7=0,AU7,((AU7*100/AV7)/100)-100%)</f>
        <v>0.28107460427571418</v>
      </c>
      <c r="AX7" s="146">
        <f>SUM(AX9:AX12)</f>
        <v>1318</v>
      </c>
      <c r="AY7" s="147">
        <f>SUM(AY9:AY12)</f>
        <v>3098</v>
      </c>
      <c r="AZ7" s="151">
        <f t="shared" ref="AZ7:AZ23" si="13">IF(AY7=0,AX7,((AX7*100/AY7)/100)-100%)</f>
        <v>-0.57456423499031639</v>
      </c>
      <c r="BA7" s="146">
        <f>SUM(BA9:BA12)</f>
        <v>1305</v>
      </c>
      <c r="BB7" s="147">
        <f>SUM(BB9:BB12)</f>
        <v>1516</v>
      </c>
      <c r="BC7" s="151">
        <f t="shared" ref="BC7:BC23" si="14">IF(BB7=0,BA7,((BA7*100/BB7)/100)-100%)</f>
        <v>-0.1391820580474934</v>
      </c>
      <c r="BD7" s="146">
        <f>SUM(BD9:BD12)</f>
        <v>51</v>
      </c>
      <c r="BE7" s="147">
        <f>SUM(BE9:BE12)</f>
        <v>32</v>
      </c>
      <c r="BF7" s="151">
        <f t="shared" ref="BF7:BF23" si="15">IF(BE7=0,BD7,((BD7*100/BE7)/100)-100%)</f>
        <v>0.59375</v>
      </c>
      <c r="BG7" s="153">
        <f>SUM(BG9:BG12)</f>
        <v>24999</v>
      </c>
      <c r="BH7" s="154">
        <f>SUM(BH9:BH12)</f>
        <v>26462</v>
      </c>
      <c r="BI7" s="155">
        <f t="shared" ref="BI7:BI23" si="16">IF(BH7=0,BG7,((BG7*100/BH7)/100)-100%)</f>
        <v>-5.5286826392562882E-2</v>
      </c>
      <c r="BJ7" s="146">
        <f>SUM(BJ9:BJ12)</f>
        <v>1786</v>
      </c>
      <c r="BK7" s="147">
        <f>SUM(BK9:BK12)</f>
        <v>2116</v>
      </c>
      <c r="BL7" s="151">
        <f t="shared" ref="BL7:BL10" si="17">IF(BK7=0,BJ7,((BJ7*100/BK7)/100)-100%)</f>
        <v>-0.15595463137996224</v>
      </c>
      <c r="BM7" s="146">
        <f>SUM(BM9:BM12)</f>
        <v>0</v>
      </c>
      <c r="BN7" s="147">
        <f>SUM(BN9:BN12)</f>
        <v>212</v>
      </c>
      <c r="BO7" s="151">
        <f t="shared" ref="BO7:BO23" si="18">IF(BN7=0,BM7,((BM7*100/BN7)/100)-100%)</f>
        <v>-1</v>
      </c>
      <c r="BP7" s="146">
        <f>SUM(BP9:BP12)</f>
        <v>7</v>
      </c>
      <c r="BQ7" s="147">
        <f>SUM(BQ9:BQ12)</f>
        <v>17</v>
      </c>
      <c r="BR7" s="151">
        <f t="shared" ref="BR7:BR23" si="19">IF(BQ7=0,BP7,((BP7*100/BQ7)/100)-100%)</f>
        <v>-0.58823529411764697</v>
      </c>
      <c r="BS7" s="152" t="s">
        <v>199</v>
      </c>
      <c r="BT7" s="146">
        <f>SUM(BT9:BT12)</f>
        <v>17298</v>
      </c>
      <c r="BU7" s="147">
        <f>SUM(BU9:BU12)</f>
        <v>15805</v>
      </c>
      <c r="BV7" s="151">
        <f>IF(BU7=0,BT7,((BT7*100/BU7)/100)-100%)</f>
        <v>9.4463777285669126E-2</v>
      </c>
    </row>
    <row r="8" spans="1:74" s="156" customFormat="1" ht="56.25" customHeight="1">
      <c r="A8" s="157" t="s">
        <v>200</v>
      </c>
      <c r="B8" s="158">
        <f>B7-B11</f>
        <v>129432</v>
      </c>
      <c r="C8" s="159">
        <f>C7-C11</f>
        <v>165698</v>
      </c>
      <c r="D8" s="160">
        <f t="shared" si="0"/>
        <v>-0.2188680611715289</v>
      </c>
      <c r="E8" s="161">
        <f>IF($B$7=0,$B$7,B8/$B$7)</f>
        <v>0.3644339577485014</v>
      </c>
      <c r="F8" s="162">
        <f>F7-F11</f>
        <v>7309</v>
      </c>
      <c r="G8" s="159">
        <f>G7-G11</f>
        <v>13906</v>
      </c>
      <c r="H8" s="163">
        <f t="shared" si="1"/>
        <v>-0.47439953976700711</v>
      </c>
      <c r="I8" s="158">
        <f>I7-I11</f>
        <v>3139</v>
      </c>
      <c r="J8" s="159">
        <f>J7-J11</f>
        <v>4906</v>
      </c>
      <c r="K8" s="163">
        <f t="shared" si="2"/>
        <v>-0.36017121891561354</v>
      </c>
      <c r="L8" s="158">
        <f>L7-L11</f>
        <v>3639</v>
      </c>
      <c r="M8" s="159">
        <f>M7-M11</f>
        <v>3728</v>
      </c>
      <c r="N8" s="163">
        <f t="shared" si="3"/>
        <v>-2.3873390557939911E-2</v>
      </c>
      <c r="O8" s="158">
        <f>O7-O11</f>
        <v>2435</v>
      </c>
      <c r="P8" s="159">
        <f>P7-P11</f>
        <v>2234</v>
      </c>
      <c r="Q8" s="163">
        <f t="shared" si="4"/>
        <v>8.9973142345568524E-2</v>
      </c>
      <c r="R8" s="158">
        <f>R7-R11</f>
        <v>426</v>
      </c>
      <c r="S8" s="159">
        <f>S7-S11</f>
        <v>550</v>
      </c>
      <c r="T8" s="163">
        <f t="shared" si="5"/>
        <v>-0.22545454545454546</v>
      </c>
      <c r="U8" s="158">
        <f>U7-U11</f>
        <v>274</v>
      </c>
      <c r="V8" s="159">
        <f>V7-V11</f>
        <v>345</v>
      </c>
      <c r="W8" s="163">
        <f t="shared" si="6"/>
        <v>-0.20579710144927532</v>
      </c>
      <c r="X8" s="157" t="s">
        <v>200</v>
      </c>
      <c r="Y8" s="158">
        <f>Y7-Y11</f>
        <v>504</v>
      </c>
      <c r="Z8" s="159">
        <f>Z7-Z11</f>
        <v>599</v>
      </c>
      <c r="AA8" s="163">
        <f t="shared" si="7"/>
        <v>-0.1585976627712854</v>
      </c>
      <c r="AB8" s="158">
        <f>AB7-AB11</f>
        <v>396</v>
      </c>
      <c r="AC8" s="159">
        <f>AC7-AC11</f>
        <v>473</v>
      </c>
      <c r="AD8" s="163">
        <f>IF(AC8=0,AB8,((AB8*100/AC8)/100)-100%)</f>
        <v>-0.16279069767441856</v>
      </c>
      <c r="AE8" s="158">
        <f>AE7-AE11</f>
        <v>108</v>
      </c>
      <c r="AF8" s="159">
        <f>AF7-AF11</f>
        <v>126</v>
      </c>
      <c r="AG8" s="163">
        <f t="shared" si="8"/>
        <v>-0.1428571428571429</v>
      </c>
      <c r="AH8" s="158">
        <f>AH7-AH11</f>
        <v>7894</v>
      </c>
      <c r="AI8" s="159">
        <f>AI7-AI11</f>
        <v>7013</v>
      </c>
      <c r="AJ8" s="163">
        <f t="shared" si="9"/>
        <v>0.12562384143733074</v>
      </c>
      <c r="AK8" s="158">
        <f>AK7-AK11</f>
        <v>22476</v>
      </c>
      <c r="AL8" s="159">
        <f>AL7-AL11</f>
        <v>26485</v>
      </c>
      <c r="AM8" s="163">
        <f t="shared" si="10"/>
        <v>-0.1513686992637342</v>
      </c>
      <c r="AN8" s="158">
        <f>AN7-AN11</f>
        <v>2691</v>
      </c>
      <c r="AO8" s="159">
        <f>AO7-AO11</f>
        <v>566</v>
      </c>
      <c r="AP8" s="163">
        <f t="shared" si="11"/>
        <v>3.7544169611307421</v>
      </c>
      <c r="AQ8" s="158">
        <f>AQ7-AQ11</f>
        <v>23</v>
      </c>
      <c r="AR8" s="159">
        <f>AR7-AR11</f>
        <v>2</v>
      </c>
      <c r="AS8" s="160">
        <f t="shared" si="12"/>
        <v>10.5</v>
      </c>
      <c r="AT8" s="164" t="s">
        <v>200</v>
      </c>
      <c r="AU8" s="162">
        <f>AU7-AU11</f>
        <v>3243</v>
      </c>
      <c r="AV8" s="159">
        <f>AV7-AV11</f>
        <v>5095</v>
      </c>
      <c r="AW8" s="163">
        <f>IF(AV8=0,AU8,((AU8*100/AV8)/100)-100%)</f>
        <v>-0.36349362119725226</v>
      </c>
      <c r="AX8" s="158">
        <f>AX7-AX11</f>
        <v>1167</v>
      </c>
      <c r="AY8" s="159">
        <f>AY7-AY11</f>
        <v>1343</v>
      </c>
      <c r="AZ8" s="163">
        <f t="shared" si="13"/>
        <v>-0.13104988830975428</v>
      </c>
      <c r="BA8" s="158">
        <f>BA7-BA11</f>
        <v>1305</v>
      </c>
      <c r="BB8" s="159">
        <f>BB7-BB11</f>
        <v>1516</v>
      </c>
      <c r="BC8" s="163">
        <f t="shared" si="14"/>
        <v>-0.1391820580474934</v>
      </c>
      <c r="BD8" s="158">
        <f>BD7-BD11</f>
        <v>51</v>
      </c>
      <c r="BE8" s="159">
        <f>BE7-BE11</f>
        <v>32</v>
      </c>
      <c r="BF8" s="163">
        <f t="shared" si="15"/>
        <v>0.59375</v>
      </c>
      <c r="BG8" s="158">
        <f>BG7-BG11</f>
        <v>24996</v>
      </c>
      <c r="BH8" s="159">
        <f>BH7-BH11</f>
        <v>26461</v>
      </c>
      <c r="BI8" s="163">
        <f t="shared" si="16"/>
        <v>-5.536449869619442E-2</v>
      </c>
      <c r="BJ8" s="158">
        <f>BJ7-BJ11</f>
        <v>1786</v>
      </c>
      <c r="BK8" s="159">
        <f>BK7-BK11</f>
        <v>2116</v>
      </c>
      <c r="BL8" s="163">
        <f t="shared" si="17"/>
        <v>-0.15595463137996224</v>
      </c>
      <c r="BM8" s="158">
        <f>BM7-BM11</f>
        <v>0</v>
      </c>
      <c r="BN8" s="159">
        <f>BN7-BN11</f>
        <v>212</v>
      </c>
      <c r="BO8" s="163">
        <f t="shared" si="18"/>
        <v>-1</v>
      </c>
      <c r="BP8" s="158">
        <f>BP7-BP11</f>
        <v>7</v>
      </c>
      <c r="BQ8" s="159">
        <f>BQ7-BQ11</f>
        <v>17</v>
      </c>
      <c r="BR8" s="163">
        <f t="shared" si="19"/>
        <v>-0.58823529411764697</v>
      </c>
      <c r="BS8" s="164" t="s">
        <v>200</v>
      </c>
      <c r="BT8" s="162">
        <f>BT7-BT11</f>
        <v>2781</v>
      </c>
      <c r="BU8" s="159">
        <f>BU7-BU11</f>
        <v>3599</v>
      </c>
      <c r="BV8" s="163">
        <f>IF(BU8=0,BT8,((BT8*100/BU8)/100)-100%)</f>
        <v>-0.22728535704362329</v>
      </c>
    </row>
    <row r="9" spans="1:74" s="156" customFormat="1" ht="56.25" customHeight="1" thickBot="1">
      <c r="A9" s="165" t="s">
        <v>201</v>
      </c>
      <c r="B9" s="166">
        <f>SUM(B13:B23)</f>
        <v>62314</v>
      </c>
      <c r="C9" s="167">
        <f>SUM(C13:C23)</f>
        <v>80593</v>
      </c>
      <c r="D9" s="168">
        <f t="shared" si="0"/>
        <v>-0.22680629831374932</v>
      </c>
      <c r="E9" s="169">
        <f>IF($B$7=0,$B$7,B9/$B$7)</f>
        <v>0.17545381082838954</v>
      </c>
      <c r="F9" s="170">
        <f>SUM(F13:F23)</f>
        <v>4771</v>
      </c>
      <c r="G9" s="167">
        <f>SUM(G13:G23)</f>
        <v>7169</v>
      </c>
      <c r="H9" s="171">
        <f t="shared" si="1"/>
        <v>-0.33449574557120942</v>
      </c>
      <c r="I9" s="166">
        <f>SUM(I13:I23)</f>
        <v>1271</v>
      </c>
      <c r="J9" s="167">
        <f>SUM(J13:J23)</f>
        <v>1976</v>
      </c>
      <c r="K9" s="171">
        <f t="shared" si="2"/>
        <v>-0.35678137651821862</v>
      </c>
      <c r="L9" s="166">
        <f>SUM(L13:L23)</f>
        <v>1792</v>
      </c>
      <c r="M9" s="167">
        <f>SUM(M13:M23)</f>
        <v>2151</v>
      </c>
      <c r="N9" s="171">
        <f t="shared" si="3"/>
        <v>-0.16689911668991175</v>
      </c>
      <c r="O9" s="166">
        <f>SUM(O13:O23)</f>
        <v>996</v>
      </c>
      <c r="P9" s="167">
        <f>SUM(P13:P23)</f>
        <v>1129</v>
      </c>
      <c r="Q9" s="171">
        <f t="shared" si="4"/>
        <v>-0.11780336581045181</v>
      </c>
      <c r="R9" s="166">
        <f>SUM(R13:R23)</f>
        <v>329</v>
      </c>
      <c r="S9" s="167">
        <f>SUM(S13:S23)</f>
        <v>414</v>
      </c>
      <c r="T9" s="171">
        <f t="shared" si="5"/>
        <v>-0.20531400966183566</v>
      </c>
      <c r="U9" s="166">
        <f>SUM(U13:U23)</f>
        <v>179</v>
      </c>
      <c r="V9" s="167">
        <f>SUM(V13:V23)</f>
        <v>235</v>
      </c>
      <c r="W9" s="171">
        <f t="shared" si="6"/>
        <v>-0.23829787234042554</v>
      </c>
      <c r="X9" s="165" t="s">
        <v>201</v>
      </c>
      <c r="Y9" s="166">
        <f>SUM(Y13:Y23)</f>
        <v>288</v>
      </c>
      <c r="Z9" s="167">
        <f>SUM(Z13:Z23)</f>
        <v>373</v>
      </c>
      <c r="AA9" s="171">
        <f t="shared" si="7"/>
        <v>-0.22788203753351211</v>
      </c>
      <c r="AB9" s="166">
        <f>SUM(AB13:AB23)</f>
        <v>223</v>
      </c>
      <c r="AC9" s="167">
        <f>SUM(AC13:AC23)</f>
        <v>277</v>
      </c>
      <c r="AD9" s="171">
        <f t="shared" ref="AD9:AD23" si="20">IF(AC9=0,AB9,((AB9*100/AC9)/100)-100%)</f>
        <v>-0.19494584837545137</v>
      </c>
      <c r="AE9" s="166">
        <f>SUM(AE13:AE23)</f>
        <v>65</v>
      </c>
      <c r="AF9" s="167">
        <f>SUM(AF13:AF23)</f>
        <v>96</v>
      </c>
      <c r="AG9" s="171">
        <f t="shared" si="8"/>
        <v>-0.32291666666666674</v>
      </c>
      <c r="AH9" s="166">
        <f>SUM(AH13:AH23)</f>
        <v>3286</v>
      </c>
      <c r="AI9" s="167">
        <f>SUM(AI13:AI23)</f>
        <v>2202</v>
      </c>
      <c r="AJ9" s="171">
        <f t="shared" si="9"/>
        <v>0.49227974568574018</v>
      </c>
      <c r="AK9" s="166">
        <f>SUM(AK13:AK23)</f>
        <v>13702</v>
      </c>
      <c r="AL9" s="167">
        <f>SUM(AL13:AL23)</f>
        <v>17213</v>
      </c>
      <c r="AM9" s="171">
        <f t="shared" si="10"/>
        <v>-0.20397374077731956</v>
      </c>
      <c r="AN9" s="166">
        <f>SUM(AN13:AN23)</f>
        <v>2247</v>
      </c>
      <c r="AO9" s="167">
        <f>SUM(AO13:AO23)</f>
        <v>404</v>
      </c>
      <c r="AP9" s="171">
        <f t="shared" si="11"/>
        <v>4.5618811881188117</v>
      </c>
      <c r="AQ9" s="166">
        <f>SUM(AQ13:AQ23)</f>
        <v>21</v>
      </c>
      <c r="AR9" s="167">
        <f>SUM(AR13:AR23)</f>
        <v>1</v>
      </c>
      <c r="AS9" s="168">
        <f t="shared" si="12"/>
        <v>20</v>
      </c>
      <c r="AT9" s="172" t="s">
        <v>201</v>
      </c>
      <c r="AU9" s="170">
        <f>SUM(AU13:AU23)</f>
        <v>323</v>
      </c>
      <c r="AV9" s="167">
        <f>SUM(AV13:AV23)</f>
        <v>572</v>
      </c>
      <c r="AW9" s="171">
        <f>IF(AV9=0,AU9,((AU9*100/AV9)/100)-100%)</f>
        <v>-0.43531468531468531</v>
      </c>
      <c r="AX9" s="166">
        <f>SUM(AX13:AX23)</f>
        <v>616</v>
      </c>
      <c r="AY9" s="167">
        <f>SUM(AY13:AY23)</f>
        <v>504</v>
      </c>
      <c r="AZ9" s="171">
        <f t="shared" si="13"/>
        <v>0.22222222222222232</v>
      </c>
      <c r="BA9" s="166">
        <f>SUM(BA13:BA23)</f>
        <v>444</v>
      </c>
      <c r="BB9" s="167">
        <f>SUM(BB13:BB23)</f>
        <v>583</v>
      </c>
      <c r="BC9" s="171">
        <f t="shared" si="14"/>
        <v>-0.23842195540308753</v>
      </c>
      <c r="BD9" s="166">
        <f>SUM(BD13:BD23)</f>
        <v>34</v>
      </c>
      <c r="BE9" s="167">
        <f>SUM(BE13:BE23)</f>
        <v>25</v>
      </c>
      <c r="BF9" s="171">
        <f t="shared" si="15"/>
        <v>0.3600000000000001</v>
      </c>
      <c r="BG9" s="166">
        <f>SUM(BG13:BG23)</f>
        <v>10888</v>
      </c>
      <c r="BH9" s="167">
        <f>SUM(BH13:BH23)</f>
        <v>12157</v>
      </c>
      <c r="BI9" s="171">
        <f t="shared" si="16"/>
        <v>-0.10438430533848819</v>
      </c>
      <c r="BJ9" s="166">
        <f>SUM(BJ13:BJ23)</f>
        <v>927</v>
      </c>
      <c r="BK9" s="167">
        <f>SUM(BK13:BK23)</f>
        <v>1207</v>
      </c>
      <c r="BL9" s="171">
        <f t="shared" si="17"/>
        <v>-0.23198011599005797</v>
      </c>
      <c r="BM9" s="166">
        <f>SUM(BM13:BM23)</f>
        <v>0</v>
      </c>
      <c r="BN9" s="167">
        <f>SUM(BN13:BN23)</f>
        <v>166</v>
      </c>
      <c r="BO9" s="171">
        <f t="shared" si="18"/>
        <v>-1</v>
      </c>
      <c r="BP9" s="166">
        <f>SUM(BP13:BP23)</f>
        <v>7</v>
      </c>
      <c r="BQ9" s="167">
        <f>SUM(BQ13:BQ23)</f>
        <v>7</v>
      </c>
      <c r="BR9" s="171">
        <f t="shared" si="19"/>
        <v>0</v>
      </c>
      <c r="BS9" s="172" t="s">
        <v>201</v>
      </c>
      <c r="BT9" s="170">
        <f>SUM(BT13:BT23)</f>
        <v>1676</v>
      </c>
      <c r="BU9" s="167">
        <f>SUM(BU13:BU23)</f>
        <v>1821</v>
      </c>
      <c r="BV9" s="171">
        <f>IF(BU9=0,BT9,((BT9*100/BU9)/100)-100%)</f>
        <v>-7.9626578802855619E-2</v>
      </c>
    </row>
    <row r="10" spans="1:74" s="184" customFormat="1" ht="56.25" customHeight="1">
      <c r="A10" s="173" t="s">
        <v>202</v>
      </c>
      <c r="B10" s="174">
        <v>66867</v>
      </c>
      <c r="C10" s="175">
        <v>84986</v>
      </c>
      <c r="D10" s="176">
        <f t="shared" si="0"/>
        <v>-0.21319982114701252</v>
      </c>
      <c r="E10" s="177">
        <f>IF($B$7=0,$B$7,B10/$B$7)</f>
        <v>0.18827342120008222</v>
      </c>
      <c r="F10" s="174">
        <v>2536</v>
      </c>
      <c r="G10" s="175">
        <v>6737</v>
      </c>
      <c r="H10" s="176">
        <f t="shared" si="1"/>
        <v>-0.62357132254712777</v>
      </c>
      <c r="I10" s="174">
        <v>1856</v>
      </c>
      <c r="J10" s="175">
        <v>2926</v>
      </c>
      <c r="K10" s="176">
        <f t="shared" si="2"/>
        <v>-0.36568694463431306</v>
      </c>
      <c r="L10" s="178">
        <f>O10+R10+U10+Y10</f>
        <v>1844</v>
      </c>
      <c r="M10" s="179">
        <f>P10+S10+V10+Z10</f>
        <v>1577</v>
      </c>
      <c r="N10" s="176">
        <f t="shared" si="3"/>
        <v>0.1693088142041852</v>
      </c>
      <c r="O10" s="175">
        <v>1436</v>
      </c>
      <c r="P10" s="175">
        <v>1105</v>
      </c>
      <c r="Q10" s="176">
        <f t="shared" si="4"/>
        <v>0.29954751131221702</v>
      </c>
      <c r="R10" s="175">
        <v>97</v>
      </c>
      <c r="S10" s="175">
        <v>136</v>
      </c>
      <c r="T10" s="176">
        <f t="shared" si="5"/>
        <v>-0.28676470588235292</v>
      </c>
      <c r="U10" s="175">
        <v>95</v>
      </c>
      <c r="V10" s="175">
        <v>110</v>
      </c>
      <c r="W10" s="176">
        <f t="shared" si="6"/>
        <v>-0.13636363636363635</v>
      </c>
      <c r="X10" s="173" t="s">
        <v>202</v>
      </c>
      <c r="Y10" s="178">
        <f>AB10+AE10</f>
        <v>216</v>
      </c>
      <c r="Z10" s="179">
        <f>AC10+AF10</f>
        <v>226</v>
      </c>
      <c r="AA10" s="176">
        <f t="shared" si="7"/>
        <v>-4.4247787610619427E-2</v>
      </c>
      <c r="AB10" s="175">
        <v>173</v>
      </c>
      <c r="AC10" s="175">
        <v>196</v>
      </c>
      <c r="AD10" s="176">
        <f t="shared" si="20"/>
        <v>-0.11734693877551028</v>
      </c>
      <c r="AE10" s="175">
        <v>43</v>
      </c>
      <c r="AF10" s="175">
        <v>30</v>
      </c>
      <c r="AG10" s="176">
        <f t="shared" si="8"/>
        <v>0.43333333333333335</v>
      </c>
      <c r="AH10" s="175">
        <v>4603</v>
      </c>
      <c r="AI10" s="175">
        <v>4811</v>
      </c>
      <c r="AJ10" s="176">
        <f t="shared" si="9"/>
        <v>-4.3234254832675179E-2</v>
      </c>
      <c r="AK10" s="175">
        <v>8768</v>
      </c>
      <c r="AL10" s="175">
        <v>9270</v>
      </c>
      <c r="AM10" s="176">
        <f t="shared" si="10"/>
        <v>-5.4153182308522063E-2</v>
      </c>
      <c r="AN10" s="175">
        <v>444</v>
      </c>
      <c r="AO10" s="175">
        <v>162</v>
      </c>
      <c r="AP10" s="176">
        <f t="shared" si="11"/>
        <v>1.7407407407407409</v>
      </c>
      <c r="AQ10" s="175">
        <v>2</v>
      </c>
      <c r="AR10" s="175">
        <v>1</v>
      </c>
      <c r="AS10" s="176">
        <f t="shared" si="12"/>
        <v>1</v>
      </c>
      <c r="AT10" s="180" t="s">
        <v>202</v>
      </c>
      <c r="AU10" s="181">
        <v>2919</v>
      </c>
      <c r="AV10" s="179">
        <v>4522</v>
      </c>
      <c r="AW10" s="176">
        <f t="shared" ref="AW10:AW23" si="21">IF(AV10=0,AU10,((AU10*100/AV10)/100)-100%)</f>
        <v>-0.3544891640866874</v>
      </c>
      <c r="AX10" s="182">
        <v>551</v>
      </c>
      <c r="AY10" s="175">
        <v>839</v>
      </c>
      <c r="AZ10" s="176">
        <f t="shared" si="13"/>
        <v>-0.34326579261025036</v>
      </c>
      <c r="BA10" s="174">
        <v>860</v>
      </c>
      <c r="BB10" s="175">
        <v>933</v>
      </c>
      <c r="BC10" s="176">
        <f t="shared" si="14"/>
        <v>-7.8242229367631366E-2</v>
      </c>
      <c r="BD10" s="174">
        <v>17</v>
      </c>
      <c r="BE10" s="175">
        <v>7</v>
      </c>
      <c r="BF10" s="176">
        <f t="shared" si="15"/>
        <v>1.4285714285714288</v>
      </c>
      <c r="BG10" s="175">
        <v>14091</v>
      </c>
      <c r="BH10" s="175">
        <v>14301</v>
      </c>
      <c r="BI10" s="176">
        <f t="shared" si="16"/>
        <v>-1.4684287812041119E-2</v>
      </c>
      <c r="BJ10" s="181">
        <v>858</v>
      </c>
      <c r="BK10" s="179">
        <v>909</v>
      </c>
      <c r="BL10" s="176">
        <f t="shared" si="17"/>
        <v>-5.6105610561056118E-2</v>
      </c>
      <c r="BM10" s="175">
        <v>0</v>
      </c>
      <c r="BN10" s="175">
        <v>19</v>
      </c>
      <c r="BO10" s="176">
        <f t="shared" si="18"/>
        <v>-1</v>
      </c>
      <c r="BP10" s="175">
        <v>0</v>
      </c>
      <c r="BQ10" s="175">
        <v>4</v>
      </c>
      <c r="BR10" s="176">
        <f t="shared" si="19"/>
        <v>-1</v>
      </c>
      <c r="BS10" s="183" t="s">
        <v>202</v>
      </c>
      <c r="BT10" s="181">
        <v>1105</v>
      </c>
      <c r="BU10" s="179">
        <v>1778</v>
      </c>
      <c r="BV10" s="176">
        <f t="shared" ref="BV10" si="22">IF(BU10=0,BT10,((BT10*100/BU10)/100)-100%)</f>
        <v>-0.37851518560179975</v>
      </c>
    </row>
    <row r="11" spans="1:74" ht="56.25" customHeight="1">
      <c r="A11" s="185" t="s">
        <v>203</v>
      </c>
      <c r="B11" s="186">
        <v>225727</v>
      </c>
      <c r="C11" s="187">
        <v>243982</v>
      </c>
      <c r="D11" s="188">
        <f t="shared" si="0"/>
        <v>-7.482109335934628E-2</v>
      </c>
      <c r="E11" s="189">
        <f>IF($B$7=0,$B$7,B11/$B$7)</f>
        <v>0.6355660422514986</v>
      </c>
      <c r="F11" s="186">
        <v>0</v>
      </c>
      <c r="G11" s="187">
        <v>0</v>
      </c>
      <c r="H11" s="188">
        <f t="shared" si="1"/>
        <v>0</v>
      </c>
      <c r="I11" s="186">
        <v>0</v>
      </c>
      <c r="J11" s="187">
        <v>0</v>
      </c>
      <c r="K11" s="188">
        <f t="shared" si="2"/>
        <v>0</v>
      </c>
      <c r="L11" s="190">
        <f>O11+R11+U11+Y11</f>
        <v>0</v>
      </c>
      <c r="M11" s="191">
        <f>P11+S11+V11+Z11</f>
        <v>0</v>
      </c>
      <c r="N11" s="176">
        <f t="shared" si="3"/>
        <v>0</v>
      </c>
      <c r="O11" s="187">
        <v>0</v>
      </c>
      <c r="P11" s="187">
        <v>0</v>
      </c>
      <c r="Q11" s="188">
        <f t="shared" si="4"/>
        <v>0</v>
      </c>
      <c r="R11" s="187">
        <v>0</v>
      </c>
      <c r="S11" s="187">
        <v>0</v>
      </c>
      <c r="T11" s="188">
        <f t="shared" si="5"/>
        <v>0</v>
      </c>
      <c r="U11" s="187">
        <v>0</v>
      </c>
      <c r="V11" s="187">
        <v>0</v>
      </c>
      <c r="W11" s="188">
        <f t="shared" si="6"/>
        <v>0</v>
      </c>
      <c r="X11" s="185" t="s">
        <v>203</v>
      </c>
      <c r="Y11" s="178">
        <f>AB11+AE11</f>
        <v>0</v>
      </c>
      <c r="Z11" s="191">
        <f>AC11+AF11</f>
        <v>0</v>
      </c>
      <c r="AA11" s="176">
        <f t="shared" si="7"/>
        <v>0</v>
      </c>
      <c r="AB11" s="187">
        <v>0</v>
      </c>
      <c r="AC11" s="187">
        <v>0</v>
      </c>
      <c r="AD11" s="188">
        <f t="shared" si="20"/>
        <v>0</v>
      </c>
      <c r="AE11" s="187">
        <v>0</v>
      </c>
      <c r="AF11" s="187">
        <v>0</v>
      </c>
      <c r="AG11" s="188">
        <f t="shared" si="8"/>
        <v>0</v>
      </c>
      <c r="AH11" s="187">
        <v>0</v>
      </c>
      <c r="AI11" s="187">
        <v>0</v>
      </c>
      <c r="AJ11" s="188">
        <f t="shared" si="9"/>
        <v>0</v>
      </c>
      <c r="AK11" s="187">
        <v>0</v>
      </c>
      <c r="AL11" s="187">
        <v>2</v>
      </c>
      <c r="AM11" s="188">
        <f t="shared" si="10"/>
        <v>-1</v>
      </c>
      <c r="AN11" s="187">
        <v>183992</v>
      </c>
      <c r="AO11" s="187">
        <v>216466</v>
      </c>
      <c r="AP11" s="188">
        <f t="shared" si="11"/>
        <v>-0.15001894061885013</v>
      </c>
      <c r="AQ11" s="187">
        <v>895</v>
      </c>
      <c r="AR11" s="187">
        <v>1161</v>
      </c>
      <c r="AS11" s="188">
        <f t="shared" si="12"/>
        <v>-0.22911283376399649</v>
      </c>
      <c r="AT11" s="192" t="str">
        <f>$X$11</f>
        <v>ЦАФАП ГИБДД</v>
      </c>
      <c r="AU11" s="181">
        <v>17071</v>
      </c>
      <c r="AV11" s="191">
        <v>10762</v>
      </c>
      <c r="AW11" s="176">
        <f>IF(AV11=0,AU11,((AU11*100/AV11)/100)-100%)</f>
        <v>0.58622932540420014</v>
      </c>
      <c r="AX11" s="193">
        <v>151</v>
      </c>
      <c r="AY11" s="187">
        <v>1755</v>
      </c>
      <c r="AZ11" s="188">
        <f t="shared" si="13"/>
        <v>-0.9139601139601139</v>
      </c>
      <c r="BA11" s="186">
        <v>0</v>
      </c>
      <c r="BB11" s="187">
        <v>0</v>
      </c>
      <c r="BC11" s="188">
        <f t="shared" si="14"/>
        <v>0</v>
      </c>
      <c r="BD11" s="186">
        <v>0</v>
      </c>
      <c r="BE11" s="187">
        <v>0</v>
      </c>
      <c r="BF11" s="188">
        <f t="shared" si="15"/>
        <v>0</v>
      </c>
      <c r="BG11" s="187">
        <v>3</v>
      </c>
      <c r="BH11" s="187">
        <v>1</v>
      </c>
      <c r="BI11" s="188">
        <f t="shared" si="16"/>
        <v>2</v>
      </c>
      <c r="BJ11" s="181">
        <v>0</v>
      </c>
      <c r="BK11" s="191">
        <v>0</v>
      </c>
      <c r="BL11" s="176">
        <f>IF(BK11=0,BJ11,((BJ11*100/BK11)/100)-100%)</f>
        <v>0</v>
      </c>
      <c r="BM11" s="187">
        <v>0</v>
      </c>
      <c r="BN11" s="187">
        <v>0</v>
      </c>
      <c r="BO11" s="188">
        <f t="shared" si="18"/>
        <v>0</v>
      </c>
      <c r="BP11" s="187">
        <v>0</v>
      </c>
      <c r="BQ11" s="187">
        <v>0</v>
      </c>
      <c r="BR11" s="188">
        <f t="shared" si="19"/>
        <v>0</v>
      </c>
      <c r="BS11" s="194" t="str">
        <f>$X$11</f>
        <v>ЦАФАП ГИБДД</v>
      </c>
      <c r="BT11" s="181">
        <v>14517</v>
      </c>
      <c r="BU11" s="191">
        <v>12206</v>
      </c>
      <c r="BV11" s="176">
        <f>IF(BU11=0,BT11,((BT11*100/BU11)/100)-100%)</f>
        <v>0.18933311486154358</v>
      </c>
    </row>
    <row r="12" spans="1:74" ht="56.25" customHeight="1" thickBot="1">
      <c r="A12" s="195" t="s">
        <v>204</v>
      </c>
      <c r="B12" s="196">
        <v>251</v>
      </c>
      <c r="C12" s="197">
        <v>119</v>
      </c>
      <c r="D12" s="198">
        <f t="shared" si="0"/>
        <v>1.1092436974789917</v>
      </c>
      <c r="E12" s="199">
        <f t="shared" ref="E12:E23" si="23">IF($B$7=0,$B$7,B12/$B$7)</f>
        <v>7.0672572002962052E-4</v>
      </c>
      <c r="F12" s="196">
        <v>2</v>
      </c>
      <c r="G12" s="197">
        <v>0</v>
      </c>
      <c r="H12" s="198">
        <f t="shared" si="1"/>
        <v>2</v>
      </c>
      <c r="I12" s="196">
        <v>12</v>
      </c>
      <c r="J12" s="197">
        <v>4</v>
      </c>
      <c r="K12" s="198">
        <f t="shared" si="2"/>
        <v>2</v>
      </c>
      <c r="L12" s="200">
        <f t="shared" ref="L12:M23" si="24">O12+R12+U12+Y12</f>
        <v>3</v>
      </c>
      <c r="M12" s="201">
        <f t="shared" si="24"/>
        <v>0</v>
      </c>
      <c r="N12" s="198">
        <f t="shared" si="3"/>
        <v>3</v>
      </c>
      <c r="O12" s="197">
        <v>3</v>
      </c>
      <c r="P12" s="197">
        <v>0</v>
      </c>
      <c r="Q12" s="198">
        <f t="shared" si="4"/>
        <v>3</v>
      </c>
      <c r="R12" s="197">
        <v>0</v>
      </c>
      <c r="S12" s="197">
        <v>0</v>
      </c>
      <c r="T12" s="198">
        <f t="shared" si="5"/>
        <v>0</v>
      </c>
      <c r="U12" s="197">
        <v>0</v>
      </c>
      <c r="V12" s="197">
        <v>0</v>
      </c>
      <c r="W12" s="198">
        <f t="shared" si="6"/>
        <v>0</v>
      </c>
      <c r="X12" s="195" t="s">
        <v>204</v>
      </c>
      <c r="Y12" s="200">
        <f t="shared" ref="Y12:Z23" si="25">AB12+AE12</f>
        <v>0</v>
      </c>
      <c r="Z12" s="201">
        <f t="shared" si="25"/>
        <v>0</v>
      </c>
      <c r="AA12" s="198">
        <f t="shared" si="7"/>
        <v>0</v>
      </c>
      <c r="AB12" s="197">
        <v>0</v>
      </c>
      <c r="AC12" s="197">
        <v>0</v>
      </c>
      <c r="AD12" s="198">
        <f t="shared" si="20"/>
        <v>0</v>
      </c>
      <c r="AE12" s="197">
        <v>0</v>
      </c>
      <c r="AF12" s="197">
        <v>0</v>
      </c>
      <c r="AG12" s="198">
        <f t="shared" si="8"/>
        <v>0</v>
      </c>
      <c r="AH12" s="197">
        <v>5</v>
      </c>
      <c r="AI12" s="197">
        <v>0</v>
      </c>
      <c r="AJ12" s="198">
        <f t="shared" si="9"/>
        <v>5</v>
      </c>
      <c r="AK12" s="197">
        <v>6</v>
      </c>
      <c r="AL12" s="197">
        <v>2</v>
      </c>
      <c r="AM12" s="198">
        <f t="shared" si="10"/>
        <v>2</v>
      </c>
      <c r="AN12" s="197">
        <v>0</v>
      </c>
      <c r="AO12" s="197">
        <v>0</v>
      </c>
      <c r="AP12" s="198">
        <f t="shared" si="11"/>
        <v>0</v>
      </c>
      <c r="AQ12" s="197">
        <v>0</v>
      </c>
      <c r="AR12" s="197">
        <v>0</v>
      </c>
      <c r="AS12" s="198">
        <f t="shared" si="12"/>
        <v>0</v>
      </c>
      <c r="AT12" s="202" t="str">
        <f>$X$12</f>
        <v>ЦНПБДД ГИБДД</v>
      </c>
      <c r="AU12" s="203">
        <v>1</v>
      </c>
      <c r="AV12" s="201">
        <v>1</v>
      </c>
      <c r="AW12" s="198">
        <f t="shared" si="21"/>
        <v>0</v>
      </c>
      <c r="AX12" s="204">
        <v>0</v>
      </c>
      <c r="AY12" s="197">
        <v>0</v>
      </c>
      <c r="AZ12" s="198">
        <f t="shared" si="13"/>
        <v>0</v>
      </c>
      <c r="BA12" s="196">
        <v>1</v>
      </c>
      <c r="BB12" s="197">
        <v>0</v>
      </c>
      <c r="BC12" s="198">
        <f t="shared" si="14"/>
        <v>1</v>
      </c>
      <c r="BD12" s="196">
        <v>0</v>
      </c>
      <c r="BE12" s="197">
        <v>0</v>
      </c>
      <c r="BF12" s="198">
        <f t="shared" si="15"/>
        <v>0</v>
      </c>
      <c r="BG12" s="197">
        <v>17</v>
      </c>
      <c r="BH12" s="197">
        <v>3</v>
      </c>
      <c r="BI12" s="198">
        <f t="shared" si="16"/>
        <v>4.6666666666666661</v>
      </c>
      <c r="BJ12" s="203">
        <v>1</v>
      </c>
      <c r="BK12" s="201">
        <v>0</v>
      </c>
      <c r="BL12" s="198">
        <f t="shared" ref="BL12:BL23" si="26">IF(BK12=0,BJ12,((BJ12*100/BK12)/100)-100%)</f>
        <v>1</v>
      </c>
      <c r="BM12" s="197">
        <v>0</v>
      </c>
      <c r="BN12" s="197">
        <v>27</v>
      </c>
      <c r="BO12" s="198">
        <f t="shared" si="18"/>
        <v>-1</v>
      </c>
      <c r="BP12" s="197">
        <v>0</v>
      </c>
      <c r="BQ12" s="197">
        <v>6</v>
      </c>
      <c r="BR12" s="198">
        <f t="shared" si="19"/>
        <v>-1</v>
      </c>
      <c r="BS12" s="205" t="str">
        <f>$X$12</f>
        <v>ЦНПБДД ГИБДД</v>
      </c>
      <c r="BT12" s="203">
        <v>0</v>
      </c>
      <c r="BU12" s="201">
        <v>0</v>
      </c>
      <c r="BV12" s="198">
        <f t="shared" ref="BV12:BV23" si="27">IF(BU12=0,BT12,((BT12*100/BU12)/100)-100%)</f>
        <v>0</v>
      </c>
    </row>
    <row r="13" spans="1:74" ht="56.25" customHeight="1">
      <c r="A13" s="206" t="s">
        <v>205</v>
      </c>
      <c r="B13" s="174">
        <v>4866</v>
      </c>
      <c r="C13" s="175">
        <v>7219</v>
      </c>
      <c r="D13" s="176">
        <f t="shared" si="0"/>
        <v>-0.32594542180357389</v>
      </c>
      <c r="E13" s="177">
        <f t="shared" si="23"/>
        <v>1.3700905791490572E-2</v>
      </c>
      <c r="F13" s="174">
        <v>349</v>
      </c>
      <c r="G13" s="175">
        <v>712</v>
      </c>
      <c r="H13" s="176">
        <f t="shared" si="1"/>
        <v>-0.5098314606741573</v>
      </c>
      <c r="I13" s="174">
        <v>17</v>
      </c>
      <c r="J13" s="175">
        <v>33</v>
      </c>
      <c r="K13" s="176">
        <f t="shared" si="2"/>
        <v>-0.48484848484848486</v>
      </c>
      <c r="L13" s="178">
        <f t="shared" si="24"/>
        <v>180</v>
      </c>
      <c r="M13" s="179">
        <f t="shared" si="24"/>
        <v>198</v>
      </c>
      <c r="N13" s="176">
        <f t="shared" si="3"/>
        <v>-9.0909090909090939E-2</v>
      </c>
      <c r="O13" s="175">
        <v>78</v>
      </c>
      <c r="P13" s="175">
        <v>83</v>
      </c>
      <c r="Q13" s="176">
        <f t="shared" si="4"/>
        <v>-6.0240963855421659E-2</v>
      </c>
      <c r="R13" s="175">
        <v>43</v>
      </c>
      <c r="S13" s="175">
        <v>44</v>
      </c>
      <c r="T13" s="176">
        <f t="shared" si="5"/>
        <v>-2.2727272727272707E-2</v>
      </c>
      <c r="U13" s="175">
        <v>25</v>
      </c>
      <c r="V13" s="175">
        <v>30</v>
      </c>
      <c r="W13" s="176">
        <f t="shared" si="6"/>
        <v>-0.16666666666666674</v>
      </c>
      <c r="X13" s="206" t="s">
        <v>205</v>
      </c>
      <c r="Y13" s="178">
        <f t="shared" si="25"/>
        <v>34</v>
      </c>
      <c r="Z13" s="179">
        <f t="shared" si="25"/>
        <v>41</v>
      </c>
      <c r="AA13" s="176">
        <f t="shared" si="7"/>
        <v>-0.17073170731707321</v>
      </c>
      <c r="AB13" s="175">
        <v>24</v>
      </c>
      <c r="AC13" s="175">
        <v>28</v>
      </c>
      <c r="AD13" s="176">
        <f t="shared" si="20"/>
        <v>-0.1428571428571429</v>
      </c>
      <c r="AE13" s="175">
        <v>10</v>
      </c>
      <c r="AF13" s="175">
        <v>13</v>
      </c>
      <c r="AG13" s="176">
        <f t="shared" si="8"/>
        <v>-0.23076923076923084</v>
      </c>
      <c r="AH13" s="175">
        <v>369</v>
      </c>
      <c r="AI13" s="175">
        <v>357</v>
      </c>
      <c r="AJ13" s="176">
        <f t="shared" si="9"/>
        <v>3.3613445378151363E-2</v>
      </c>
      <c r="AK13" s="175">
        <v>768</v>
      </c>
      <c r="AL13" s="175">
        <v>1021</v>
      </c>
      <c r="AM13" s="176">
        <f t="shared" si="10"/>
        <v>-0.247796278158668</v>
      </c>
      <c r="AN13" s="175">
        <v>85</v>
      </c>
      <c r="AO13" s="175">
        <v>138</v>
      </c>
      <c r="AP13" s="176">
        <f t="shared" si="11"/>
        <v>-0.38405797101449268</v>
      </c>
      <c r="AQ13" s="175">
        <v>0</v>
      </c>
      <c r="AR13" s="175">
        <v>0</v>
      </c>
      <c r="AS13" s="176">
        <f t="shared" si="12"/>
        <v>0</v>
      </c>
      <c r="AT13" s="207" t="s">
        <v>205</v>
      </c>
      <c r="AU13" s="181">
        <v>52</v>
      </c>
      <c r="AV13" s="179">
        <v>114</v>
      </c>
      <c r="AW13" s="176">
        <f t="shared" si="21"/>
        <v>-0.54385964912280693</v>
      </c>
      <c r="AX13" s="182">
        <v>31</v>
      </c>
      <c r="AY13" s="175">
        <v>30</v>
      </c>
      <c r="AZ13" s="176">
        <f t="shared" si="13"/>
        <v>3.3333333333333215E-2</v>
      </c>
      <c r="BA13" s="174">
        <v>56</v>
      </c>
      <c r="BB13" s="175">
        <v>56</v>
      </c>
      <c r="BC13" s="176">
        <f t="shared" si="14"/>
        <v>0</v>
      </c>
      <c r="BD13" s="174">
        <v>2</v>
      </c>
      <c r="BE13" s="175">
        <v>3</v>
      </c>
      <c r="BF13" s="176">
        <f t="shared" si="15"/>
        <v>-0.33333333333333326</v>
      </c>
      <c r="BG13" s="175">
        <v>785</v>
      </c>
      <c r="BH13" s="175">
        <v>988</v>
      </c>
      <c r="BI13" s="176">
        <f t="shared" si="16"/>
        <v>-0.20546558704453444</v>
      </c>
      <c r="BJ13" s="181">
        <v>138</v>
      </c>
      <c r="BK13" s="179">
        <v>150</v>
      </c>
      <c r="BL13" s="176">
        <f t="shared" si="26"/>
        <v>-7.999999999999996E-2</v>
      </c>
      <c r="BM13" s="175">
        <v>0</v>
      </c>
      <c r="BN13" s="175">
        <v>12</v>
      </c>
      <c r="BO13" s="176">
        <f t="shared" si="18"/>
        <v>-1</v>
      </c>
      <c r="BP13" s="175">
        <v>0</v>
      </c>
      <c r="BQ13" s="175">
        <v>0</v>
      </c>
      <c r="BR13" s="176">
        <f t="shared" si="19"/>
        <v>0</v>
      </c>
      <c r="BS13" s="207" t="s">
        <v>205</v>
      </c>
      <c r="BT13" s="181">
        <v>158</v>
      </c>
      <c r="BU13" s="179">
        <v>139</v>
      </c>
      <c r="BV13" s="176">
        <f t="shared" si="27"/>
        <v>0.13669064748201443</v>
      </c>
    </row>
    <row r="14" spans="1:74" ht="56.25" customHeight="1">
      <c r="A14" s="208" t="s">
        <v>206</v>
      </c>
      <c r="B14" s="186">
        <v>383</v>
      </c>
      <c r="C14" s="187">
        <v>5315</v>
      </c>
      <c r="D14" s="188">
        <f t="shared" si="0"/>
        <v>-0.9279397930385701</v>
      </c>
      <c r="E14" s="189">
        <f t="shared" si="23"/>
        <v>1.078390242116911E-3</v>
      </c>
      <c r="F14" s="186">
        <v>8</v>
      </c>
      <c r="G14" s="187">
        <v>305</v>
      </c>
      <c r="H14" s="188">
        <f t="shared" si="1"/>
        <v>-0.97377049180327868</v>
      </c>
      <c r="I14" s="186">
        <v>2</v>
      </c>
      <c r="J14" s="187">
        <v>81</v>
      </c>
      <c r="K14" s="188">
        <f t="shared" si="2"/>
        <v>-0.97530864197530864</v>
      </c>
      <c r="L14" s="190">
        <f t="shared" si="24"/>
        <v>9</v>
      </c>
      <c r="M14" s="191">
        <f t="shared" si="24"/>
        <v>124</v>
      </c>
      <c r="N14" s="188">
        <f t="shared" si="3"/>
        <v>-0.92741935483870974</v>
      </c>
      <c r="O14" s="187">
        <v>3</v>
      </c>
      <c r="P14" s="187">
        <v>63</v>
      </c>
      <c r="Q14" s="188">
        <f t="shared" si="4"/>
        <v>-0.95238095238095233</v>
      </c>
      <c r="R14" s="187">
        <v>2</v>
      </c>
      <c r="S14" s="187">
        <v>21</v>
      </c>
      <c r="T14" s="188">
        <f t="shared" si="5"/>
        <v>-0.90476190476190477</v>
      </c>
      <c r="U14" s="187">
        <v>2</v>
      </c>
      <c r="V14" s="187">
        <v>13</v>
      </c>
      <c r="W14" s="188">
        <f t="shared" si="6"/>
        <v>-0.84615384615384615</v>
      </c>
      <c r="X14" s="208" t="s">
        <v>206</v>
      </c>
      <c r="Y14" s="190">
        <f t="shared" si="25"/>
        <v>2</v>
      </c>
      <c r="Z14" s="191">
        <f t="shared" si="25"/>
        <v>27</v>
      </c>
      <c r="AA14" s="188">
        <f t="shared" si="7"/>
        <v>-0.92592592592592593</v>
      </c>
      <c r="AB14" s="187">
        <v>2</v>
      </c>
      <c r="AC14" s="187">
        <v>20</v>
      </c>
      <c r="AD14" s="188">
        <f t="shared" si="20"/>
        <v>-0.9</v>
      </c>
      <c r="AE14" s="187">
        <v>0</v>
      </c>
      <c r="AF14" s="187">
        <v>7</v>
      </c>
      <c r="AG14" s="188">
        <f t="shared" si="8"/>
        <v>-1</v>
      </c>
      <c r="AH14" s="187">
        <v>2</v>
      </c>
      <c r="AI14" s="187">
        <v>120</v>
      </c>
      <c r="AJ14" s="188">
        <f t="shared" si="9"/>
        <v>-0.98333333333333328</v>
      </c>
      <c r="AK14" s="187">
        <v>18</v>
      </c>
      <c r="AL14" s="187">
        <v>614</v>
      </c>
      <c r="AM14" s="188">
        <f t="shared" si="10"/>
        <v>-0.97068403908794787</v>
      </c>
      <c r="AN14" s="187">
        <v>0</v>
      </c>
      <c r="AO14" s="187">
        <v>0</v>
      </c>
      <c r="AP14" s="188">
        <f t="shared" si="11"/>
        <v>0</v>
      </c>
      <c r="AQ14" s="187">
        <v>0</v>
      </c>
      <c r="AR14" s="187">
        <v>0</v>
      </c>
      <c r="AS14" s="188">
        <f t="shared" si="12"/>
        <v>0</v>
      </c>
      <c r="AT14" s="209" t="s">
        <v>206</v>
      </c>
      <c r="AU14" s="181">
        <v>1</v>
      </c>
      <c r="AV14" s="191">
        <v>56</v>
      </c>
      <c r="AW14" s="188">
        <f t="shared" si="21"/>
        <v>-0.9821428571428571</v>
      </c>
      <c r="AX14" s="193">
        <v>3</v>
      </c>
      <c r="AY14" s="187">
        <v>15</v>
      </c>
      <c r="AZ14" s="188">
        <f t="shared" si="13"/>
        <v>-0.8</v>
      </c>
      <c r="BA14" s="186">
        <v>3</v>
      </c>
      <c r="BB14" s="187">
        <v>76</v>
      </c>
      <c r="BC14" s="188">
        <f t="shared" si="14"/>
        <v>-0.96052631578947367</v>
      </c>
      <c r="BD14" s="186">
        <v>2</v>
      </c>
      <c r="BE14" s="187">
        <v>4</v>
      </c>
      <c r="BF14" s="188">
        <f t="shared" si="15"/>
        <v>-0.5</v>
      </c>
      <c r="BG14" s="187">
        <v>64</v>
      </c>
      <c r="BH14" s="187">
        <v>1106</v>
      </c>
      <c r="BI14" s="188">
        <f t="shared" si="16"/>
        <v>-0.94213381555153708</v>
      </c>
      <c r="BJ14" s="181">
        <v>13</v>
      </c>
      <c r="BK14" s="191">
        <v>55</v>
      </c>
      <c r="BL14" s="188">
        <f t="shared" si="26"/>
        <v>-0.76363636363636367</v>
      </c>
      <c r="BM14" s="187">
        <v>0</v>
      </c>
      <c r="BN14" s="187">
        <v>14</v>
      </c>
      <c r="BO14" s="188">
        <f t="shared" si="18"/>
        <v>-1</v>
      </c>
      <c r="BP14" s="187">
        <v>0</v>
      </c>
      <c r="BQ14" s="187">
        <v>2</v>
      </c>
      <c r="BR14" s="188">
        <f t="shared" si="19"/>
        <v>-1</v>
      </c>
      <c r="BS14" s="209" t="s">
        <v>206</v>
      </c>
      <c r="BT14" s="181">
        <v>0</v>
      </c>
      <c r="BU14" s="191">
        <v>47</v>
      </c>
      <c r="BV14" s="188">
        <f t="shared" si="27"/>
        <v>-1</v>
      </c>
    </row>
    <row r="15" spans="1:74" ht="56.25" customHeight="1">
      <c r="A15" s="208" t="s">
        <v>207</v>
      </c>
      <c r="B15" s="186">
        <v>15529</v>
      </c>
      <c r="C15" s="187">
        <v>20357</v>
      </c>
      <c r="D15" s="188">
        <f t="shared" si="0"/>
        <v>-0.23716657660755514</v>
      </c>
      <c r="E15" s="189">
        <f t="shared" si="23"/>
        <v>4.372407851131465E-2</v>
      </c>
      <c r="F15" s="186">
        <v>2147</v>
      </c>
      <c r="G15" s="187">
        <v>2339</v>
      </c>
      <c r="H15" s="188">
        <f t="shared" si="1"/>
        <v>-8.2086361693031185E-2</v>
      </c>
      <c r="I15" s="186">
        <v>471</v>
      </c>
      <c r="J15" s="187">
        <v>514</v>
      </c>
      <c r="K15" s="188">
        <f t="shared" si="2"/>
        <v>-8.3657587548638168E-2</v>
      </c>
      <c r="L15" s="190">
        <f t="shared" si="24"/>
        <v>675</v>
      </c>
      <c r="M15" s="191">
        <f t="shared" si="24"/>
        <v>681</v>
      </c>
      <c r="N15" s="188">
        <f t="shared" si="3"/>
        <v>-8.8105726872247381E-3</v>
      </c>
      <c r="O15" s="187">
        <v>384</v>
      </c>
      <c r="P15" s="187">
        <v>358</v>
      </c>
      <c r="Q15" s="188">
        <f t="shared" si="4"/>
        <v>7.2625698324022325E-2</v>
      </c>
      <c r="R15" s="187">
        <v>102</v>
      </c>
      <c r="S15" s="187">
        <v>119</v>
      </c>
      <c r="T15" s="188">
        <f t="shared" si="5"/>
        <v>-0.1428571428571429</v>
      </c>
      <c r="U15" s="187">
        <v>88</v>
      </c>
      <c r="V15" s="187">
        <v>89</v>
      </c>
      <c r="W15" s="188">
        <f t="shared" si="6"/>
        <v>-1.1235955056179692E-2</v>
      </c>
      <c r="X15" s="208" t="s">
        <v>207</v>
      </c>
      <c r="Y15" s="190">
        <f t="shared" si="25"/>
        <v>101</v>
      </c>
      <c r="Z15" s="191">
        <f t="shared" si="25"/>
        <v>115</v>
      </c>
      <c r="AA15" s="188">
        <f t="shared" si="7"/>
        <v>-0.12173913043478268</v>
      </c>
      <c r="AB15" s="187">
        <v>85</v>
      </c>
      <c r="AC15" s="187">
        <v>94</v>
      </c>
      <c r="AD15" s="188">
        <f t="shared" si="20"/>
        <v>-9.5744680851063912E-2</v>
      </c>
      <c r="AE15" s="187">
        <v>16</v>
      </c>
      <c r="AF15" s="187">
        <v>21</v>
      </c>
      <c r="AG15" s="188">
        <f t="shared" si="8"/>
        <v>-0.23809523809523814</v>
      </c>
      <c r="AH15" s="187">
        <v>962</v>
      </c>
      <c r="AI15" s="187">
        <v>503</v>
      </c>
      <c r="AJ15" s="188">
        <f t="shared" si="9"/>
        <v>0.9125248508946322</v>
      </c>
      <c r="AK15" s="187">
        <v>4726</v>
      </c>
      <c r="AL15" s="187">
        <v>5916</v>
      </c>
      <c r="AM15" s="188">
        <f t="shared" si="10"/>
        <v>-0.20114942528735624</v>
      </c>
      <c r="AN15" s="187">
        <v>270</v>
      </c>
      <c r="AO15" s="187">
        <v>23</v>
      </c>
      <c r="AP15" s="188">
        <f t="shared" si="11"/>
        <v>10.739130434782608</v>
      </c>
      <c r="AQ15" s="187">
        <v>0</v>
      </c>
      <c r="AR15" s="187">
        <v>0</v>
      </c>
      <c r="AS15" s="188">
        <f t="shared" si="12"/>
        <v>0</v>
      </c>
      <c r="AT15" s="209" t="s">
        <v>207</v>
      </c>
      <c r="AU15" s="181">
        <v>37</v>
      </c>
      <c r="AV15" s="191">
        <v>43</v>
      </c>
      <c r="AW15" s="188">
        <f t="shared" si="21"/>
        <v>-0.13953488372093015</v>
      </c>
      <c r="AX15" s="193">
        <v>51</v>
      </c>
      <c r="AY15" s="187">
        <v>35</v>
      </c>
      <c r="AZ15" s="188">
        <f t="shared" si="13"/>
        <v>0.4571428571428573</v>
      </c>
      <c r="BA15" s="186">
        <v>64</v>
      </c>
      <c r="BB15" s="187">
        <v>97</v>
      </c>
      <c r="BC15" s="188">
        <f t="shared" si="14"/>
        <v>-0.34020618556701043</v>
      </c>
      <c r="BD15" s="186">
        <v>5</v>
      </c>
      <c r="BE15" s="187">
        <v>3</v>
      </c>
      <c r="BF15" s="188">
        <f t="shared" si="15"/>
        <v>0.66666666666666652</v>
      </c>
      <c r="BG15" s="187">
        <v>1365</v>
      </c>
      <c r="BH15" s="187">
        <v>2248</v>
      </c>
      <c r="BI15" s="188">
        <f t="shared" si="16"/>
        <v>-0.39279359430604988</v>
      </c>
      <c r="BJ15" s="181">
        <v>58</v>
      </c>
      <c r="BK15" s="191">
        <v>168</v>
      </c>
      <c r="BL15" s="188">
        <f t="shared" si="26"/>
        <v>-0.65476190476190477</v>
      </c>
      <c r="BM15" s="187">
        <v>0</v>
      </c>
      <c r="BN15" s="187">
        <v>24</v>
      </c>
      <c r="BO15" s="188">
        <f t="shared" si="18"/>
        <v>-1</v>
      </c>
      <c r="BP15" s="187">
        <v>0</v>
      </c>
      <c r="BQ15" s="187">
        <v>0</v>
      </c>
      <c r="BR15" s="188">
        <f t="shared" si="19"/>
        <v>0</v>
      </c>
      <c r="BS15" s="209" t="s">
        <v>207</v>
      </c>
      <c r="BT15" s="181">
        <v>810</v>
      </c>
      <c r="BU15" s="191">
        <v>348</v>
      </c>
      <c r="BV15" s="188">
        <f t="shared" si="27"/>
        <v>1.3275862068965516</v>
      </c>
    </row>
    <row r="16" spans="1:74" ht="56.25" customHeight="1">
      <c r="A16" s="208" t="s">
        <v>208</v>
      </c>
      <c r="B16" s="186">
        <v>2546</v>
      </c>
      <c r="C16" s="187">
        <v>2475</v>
      </c>
      <c r="D16" s="188">
        <f t="shared" si="0"/>
        <v>2.868686868686865E-2</v>
      </c>
      <c r="E16" s="189">
        <f t="shared" si="23"/>
        <v>7.1686202517745575E-3</v>
      </c>
      <c r="F16" s="186">
        <v>257</v>
      </c>
      <c r="G16" s="187">
        <v>304</v>
      </c>
      <c r="H16" s="188">
        <f t="shared" si="1"/>
        <v>-0.1546052631578948</v>
      </c>
      <c r="I16" s="186">
        <v>6</v>
      </c>
      <c r="J16" s="187">
        <v>14</v>
      </c>
      <c r="K16" s="188">
        <f t="shared" si="2"/>
        <v>-0.5714285714285714</v>
      </c>
      <c r="L16" s="190">
        <f t="shared" si="24"/>
        <v>41</v>
      </c>
      <c r="M16" s="191">
        <f t="shared" si="24"/>
        <v>59</v>
      </c>
      <c r="N16" s="188">
        <f t="shared" si="3"/>
        <v>-0.30508474576271183</v>
      </c>
      <c r="O16" s="187">
        <v>19</v>
      </c>
      <c r="P16" s="187">
        <v>27</v>
      </c>
      <c r="Q16" s="188">
        <f t="shared" si="4"/>
        <v>-0.29629629629629628</v>
      </c>
      <c r="R16" s="187">
        <v>13</v>
      </c>
      <c r="S16" s="187">
        <v>21</v>
      </c>
      <c r="T16" s="188">
        <f t="shared" si="5"/>
        <v>-0.38095238095238093</v>
      </c>
      <c r="U16" s="187">
        <v>1</v>
      </c>
      <c r="V16" s="187">
        <v>7</v>
      </c>
      <c r="W16" s="188">
        <f t="shared" si="6"/>
        <v>-0.8571428571428571</v>
      </c>
      <c r="X16" s="208" t="s">
        <v>208</v>
      </c>
      <c r="Y16" s="190">
        <f t="shared" si="25"/>
        <v>8</v>
      </c>
      <c r="Z16" s="191">
        <f t="shared" si="25"/>
        <v>4</v>
      </c>
      <c r="AA16" s="188">
        <f t="shared" si="7"/>
        <v>1</v>
      </c>
      <c r="AB16" s="187">
        <v>5</v>
      </c>
      <c r="AC16" s="187">
        <v>4</v>
      </c>
      <c r="AD16" s="188">
        <f t="shared" si="20"/>
        <v>0.25</v>
      </c>
      <c r="AE16" s="187">
        <v>3</v>
      </c>
      <c r="AF16" s="187">
        <v>0</v>
      </c>
      <c r="AG16" s="188">
        <f t="shared" si="8"/>
        <v>3</v>
      </c>
      <c r="AH16" s="187">
        <v>104</v>
      </c>
      <c r="AI16" s="187">
        <v>39</v>
      </c>
      <c r="AJ16" s="188">
        <f t="shared" si="9"/>
        <v>1.666666666666667</v>
      </c>
      <c r="AK16" s="187">
        <v>455</v>
      </c>
      <c r="AL16" s="187">
        <v>522</v>
      </c>
      <c r="AM16" s="188">
        <f t="shared" si="10"/>
        <v>-0.12835249042145591</v>
      </c>
      <c r="AN16" s="187">
        <v>206</v>
      </c>
      <c r="AO16" s="187">
        <v>0</v>
      </c>
      <c r="AP16" s="188">
        <f t="shared" si="11"/>
        <v>206</v>
      </c>
      <c r="AQ16" s="187">
        <v>1</v>
      </c>
      <c r="AR16" s="187">
        <v>0</v>
      </c>
      <c r="AS16" s="188">
        <f t="shared" si="12"/>
        <v>1</v>
      </c>
      <c r="AT16" s="209" t="s">
        <v>208</v>
      </c>
      <c r="AU16" s="181">
        <v>11</v>
      </c>
      <c r="AV16" s="191">
        <v>26</v>
      </c>
      <c r="AW16" s="188">
        <f t="shared" si="21"/>
        <v>-0.57692307692307687</v>
      </c>
      <c r="AX16" s="193">
        <v>82</v>
      </c>
      <c r="AY16" s="187">
        <v>36</v>
      </c>
      <c r="AZ16" s="188">
        <f t="shared" si="13"/>
        <v>1.2777777777777777</v>
      </c>
      <c r="BA16" s="186">
        <v>10</v>
      </c>
      <c r="BB16" s="187">
        <v>16</v>
      </c>
      <c r="BC16" s="188">
        <f t="shared" si="14"/>
        <v>-0.375</v>
      </c>
      <c r="BD16" s="186">
        <v>4</v>
      </c>
      <c r="BE16" s="187">
        <v>3</v>
      </c>
      <c r="BF16" s="188">
        <f t="shared" si="15"/>
        <v>0.33333333333333348</v>
      </c>
      <c r="BG16" s="187">
        <v>560</v>
      </c>
      <c r="BH16" s="187">
        <v>397</v>
      </c>
      <c r="BI16" s="188">
        <f t="shared" si="16"/>
        <v>0.41057934508816119</v>
      </c>
      <c r="BJ16" s="181">
        <v>53</v>
      </c>
      <c r="BK16" s="191">
        <v>56</v>
      </c>
      <c r="BL16" s="188">
        <f t="shared" si="26"/>
        <v>-5.3571428571428603E-2</v>
      </c>
      <c r="BM16" s="187">
        <v>0</v>
      </c>
      <c r="BN16" s="187">
        <v>3</v>
      </c>
      <c r="BO16" s="188">
        <f t="shared" si="18"/>
        <v>-1</v>
      </c>
      <c r="BP16" s="187">
        <v>0</v>
      </c>
      <c r="BQ16" s="187">
        <v>0</v>
      </c>
      <c r="BR16" s="188">
        <f t="shared" si="19"/>
        <v>0</v>
      </c>
      <c r="BS16" s="209" t="s">
        <v>208</v>
      </c>
      <c r="BT16" s="181">
        <v>8</v>
      </c>
      <c r="BU16" s="191">
        <v>7</v>
      </c>
      <c r="BV16" s="188">
        <f t="shared" si="27"/>
        <v>0.14285714285714302</v>
      </c>
    </row>
    <row r="17" spans="1:74" ht="56.25" customHeight="1">
      <c r="A17" s="208" t="s">
        <v>209</v>
      </c>
      <c r="B17" s="186">
        <v>3256</v>
      </c>
      <c r="C17" s="187">
        <v>2984</v>
      </c>
      <c r="D17" s="188">
        <f t="shared" si="0"/>
        <v>9.1152815013404664E-2</v>
      </c>
      <c r="E17" s="189">
        <f t="shared" si="23"/>
        <v>9.1677248781531651E-3</v>
      </c>
      <c r="F17" s="186">
        <v>282</v>
      </c>
      <c r="G17" s="187">
        <v>213</v>
      </c>
      <c r="H17" s="188">
        <f t="shared" si="1"/>
        <v>0.323943661971831</v>
      </c>
      <c r="I17" s="186">
        <v>57</v>
      </c>
      <c r="J17" s="187">
        <v>42</v>
      </c>
      <c r="K17" s="188">
        <f t="shared" si="2"/>
        <v>0.35714285714285721</v>
      </c>
      <c r="L17" s="190">
        <f t="shared" si="24"/>
        <v>106</v>
      </c>
      <c r="M17" s="191">
        <f t="shared" si="24"/>
        <v>111</v>
      </c>
      <c r="N17" s="188">
        <f t="shared" si="3"/>
        <v>-4.504504504504514E-2</v>
      </c>
      <c r="O17" s="187">
        <v>80</v>
      </c>
      <c r="P17" s="187">
        <v>78</v>
      </c>
      <c r="Q17" s="188">
        <f t="shared" si="4"/>
        <v>2.5641025641025772E-2</v>
      </c>
      <c r="R17" s="187">
        <v>14</v>
      </c>
      <c r="S17" s="187">
        <v>11</v>
      </c>
      <c r="T17" s="188">
        <f t="shared" si="5"/>
        <v>0.27272727272727271</v>
      </c>
      <c r="U17" s="187">
        <v>3</v>
      </c>
      <c r="V17" s="187">
        <v>6</v>
      </c>
      <c r="W17" s="188">
        <f t="shared" si="6"/>
        <v>-0.5</v>
      </c>
      <c r="X17" s="208" t="s">
        <v>209</v>
      </c>
      <c r="Y17" s="190">
        <f t="shared" si="25"/>
        <v>9</v>
      </c>
      <c r="Z17" s="191">
        <f t="shared" si="25"/>
        <v>16</v>
      </c>
      <c r="AA17" s="188">
        <f t="shared" si="7"/>
        <v>-0.4375</v>
      </c>
      <c r="AB17" s="187">
        <v>8</v>
      </c>
      <c r="AC17" s="187">
        <v>15</v>
      </c>
      <c r="AD17" s="188">
        <f t="shared" si="20"/>
        <v>-0.46666666666666667</v>
      </c>
      <c r="AE17" s="187">
        <v>1</v>
      </c>
      <c r="AF17" s="187">
        <v>1</v>
      </c>
      <c r="AG17" s="188">
        <f t="shared" si="8"/>
        <v>0</v>
      </c>
      <c r="AH17" s="187">
        <v>179</v>
      </c>
      <c r="AI17" s="187">
        <v>94</v>
      </c>
      <c r="AJ17" s="188">
        <f t="shared" si="9"/>
        <v>0.9042553191489362</v>
      </c>
      <c r="AK17" s="187">
        <v>650</v>
      </c>
      <c r="AL17" s="187">
        <v>708</v>
      </c>
      <c r="AM17" s="188">
        <f t="shared" si="10"/>
        <v>-8.1920903954802227E-2</v>
      </c>
      <c r="AN17" s="187">
        <v>218</v>
      </c>
      <c r="AO17" s="187">
        <v>0</v>
      </c>
      <c r="AP17" s="188">
        <f t="shared" si="11"/>
        <v>218</v>
      </c>
      <c r="AQ17" s="187">
        <v>2</v>
      </c>
      <c r="AR17" s="187">
        <v>0</v>
      </c>
      <c r="AS17" s="188">
        <f t="shared" si="12"/>
        <v>2</v>
      </c>
      <c r="AT17" s="209" t="s">
        <v>209</v>
      </c>
      <c r="AU17" s="210">
        <v>71</v>
      </c>
      <c r="AV17" s="191">
        <v>66</v>
      </c>
      <c r="AW17" s="188">
        <f t="shared" si="21"/>
        <v>7.575757575757569E-2</v>
      </c>
      <c r="AX17" s="193">
        <v>23</v>
      </c>
      <c r="AY17" s="187">
        <v>24</v>
      </c>
      <c r="AZ17" s="188">
        <f t="shared" si="13"/>
        <v>-4.1666666666666741E-2</v>
      </c>
      <c r="BA17" s="186">
        <v>33</v>
      </c>
      <c r="BB17" s="187">
        <v>28</v>
      </c>
      <c r="BC17" s="188">
        <f t="shared" si="14"/>
        <v>0.1785714285714286</v>
      </c>
      <c r="BD17" s="186">
        <v>2</v>
      </c>
      <c r="BE17" s="187">
        <v>4</v>
      </c>
      <c r="BF17" s="188">
        <f t="shared" si="15"/>
        <v>-0.5</v>
      </c>
      <c r="BG17" s="187">
        <v>556</v>
      </c>
      <c r="BH17" s="187">
        <v>489</v>
      </c>
      <c r="BI17" s="188">
        <f t="shared" si="16"/>
        <v>0.13701431492842531</v>
      </c>
      <c r="BJ17" s="210">
        <v>40</v>
      </c>
      <c r="BK17" s="191">
        <v>36</v>
      </c>
      <c r="BL17" s="188">
        <f t="shared" si="26"/>
        <v>0.11111111111111116</v>
      </c>
      <c r="BM17" s="187">
        <v>0</v>
      </c>
      <c r="BN17" s="187">
        <v>4</v>
      </c>
      <c r="BO17" s="188">
        <f t="shared" si="18"/>
        <v>-1</v>
      </c>
      <c r="BP17" s="187">
        <v>0</v>
      </c>
      <c r="BQ17" s="187">
        <v>1</v>
      </c>
      <c r="BR17" s="188">
        <f t="shared" si="19"/>
        <v>-1</v>
      </c>
      <c r="BS17" s="209" t="s">
        <v>209</v>
      </c>
      <c r="BT17" s="210">
        <v>20</v>
      </c>
      <c r="BU17" s="191">
        <v>52</v>
      </c>
      <c r="BV17" s="188">
        <f t="shared" si="27"/>
        <v>-0.61538461538461542</v>
      </c>
    </row>
    <row r="18" spans="1:74" ht="56.25" customHeight="1">
      <c r="A18" s="208" t="s">
        <v>210</v>
      </c>
      <c r="B18" s="186">
        <v>3908</v>
      </c>
      <c r="C18" s="187">
        <v>3872</v>
      </c>
      <c r="D18" s="188">
        <f t="shared" si="0"/>
        <v>9.2975206611569661E-3</v>
      </c>
      <c r="E18" s="189">
        <f t="shared" si="23"/>
        <v>1.1003522366038873E-2</v>
      </c>
      <c r="F18" s="186">
        <v>239</v>
      </c>
      <c r="G18" s="187">
        <v>241</v>
      </c>
      <c r="H18" s="188">
        <f t="shared" si="1"/>
        <v>-8.2987551867219622E-3</v>
      </c>
      <c r="I18" s="186">
        <v>8</v>
      </c>
      <c r="J18" s="187">
        <v>11</v>
      </c>
      <c r="K18" s="188">
        <f t="shared" si="2"/>
        <v>-0.27272727272727271</v>
      </c>
      <c r="L18" s="190">
        <f t="shared" si="24"/>
        <v>74</v>
      </c>
      <c r="M18" s="191">
        <f t="shared" si="24"/>
        <v>104</v>
      </c>
      <c r="N18" s="188">
        <f t="shared" si="3"/>
        <v>-0.28846153846153844</v>
      </c>
      <c r="O18" s="187">
        <v>51</v>
      </c>
      <c r="P18" s="187">
        <v>58</v>
      </c>
      <c r="Q18" s="188">
        <f t="shared" si="4"/>
        <v>-0.12068965517241381</v>
      </c>
      <c r="R18" s="187">
        <v>6</v>
      </c>
      <c r="S18" s="187">
        <v>23</v>
      </c>
      <c r="T18" s="188">
        <f t="shared" si="5"/>
        <v>-0.73913043478260865</v>
      </c>
      <c r="U18" s="187">
        <v>7</v>
      </c>
      <c r="V18" s="187">
        <v>10</v>
      </c>
      <c r="W18" s="188">
        <f t="shared" si="6"/>
        <v>-0.30000000000000004</v>
      </c>
      <c r="X18" s="208" t="s">
        <v>210</v>
      </c>
      <c r="Y18" s="190">
        <f t="shared" si="25"/>
        <v>10</v>
      </c>
      <c r="Z18" s="191">
        <f t="shared" si="25"/>
        <v>13</v>
      </c>
      <c r="AA18" s="188">
        <f t="shared" si="7"/>
        <v>-0.23076923076923084</v>
      </c>
      <c r="AB18" s="187">
        <v>9</v>
      </c>
      <c r="AC18" s="187">
        <v>11</v>
      </c>
      <c r="AD18" s="188">
        <f t="shared" si="20"/>
        <v>-0.18181818181818188</v>
      </c>
      <c r="AE18" s="187">
        <v>1</v>
      </c>
      <c r="AF18" s="187">
        <v>2</v>
      </c>
      <c r="AG18" s="188">
        <f t="shared" si="8"/>
        <v>-0.5</v>
      </c>
      <c r="AH18" s="187">
        <v>19</v>
      </c>
      <c r="AI18" s="187">
        <v>31</v>
      </c>
      <c r="AJ18" s="188">
        <f t="shared" si="9"/>
        <v>-0.38709677419354838</v>
      </c>
      <c r="AK18" s="187">
        <v>739</v>
      </c>
      <c r="AL18" s="187">
        <v>808</v>
      </c>
      <c r="AM18" s="188">
        <f t="shared" si="10"/>
        <v>-8.5396039603960361E-2</v>
      </c>
      <c r="AN18" s="187">
        <v>0</v>
      </c>
      <c r="AO18" s="187">
        <v>0</v>
      </c>
      <c r="AP18" s="188">
        <f t="shared" si="11"/>
        <v>0</v>
      </c>
      <c r="AQ18" s="187">
        <v>0</v>
      </c>
      <c r="AR18" s="187">
        <v>0</v>
      </c>
      <c r="AS18" s="188">
        <f t="shared" si="12"/>
        <v>0</v>
      </c>
      <c r="AT18" s="209" t="s">
        <v>210</v>
      </c>
      <c r="AU18" s="210">
        <v>0</v>
      </c>
      <c r="AV18" s="191">
        <v>0</v>
      </c>
      <c r="AW18" s="188">
        <f t="shared" si="21"/>
        <v>0</v>
      </c>
      <c r="AX18" s="193">
        <v>1</v>
      </c>
      <c r="AY18" s="187">
        <v>2</v>
      </c>
      <c r="AZ18" s="188">
        <f t="shared" si="13"/>
        <v>-0.5</v>
      </c>
      <c r="BA18" s="186">
        <v>6</v>
      </c>
      <c r="BB18" s="187">
        <v>13</v>
      </c>
      <c r="BC18" s="188">
        <f t="shared" si="14"/>
        <v>-0.53846153846153855</v>
      </c>
      <c r="BD18" s="186">
        <v>1</v>
      </c>
      <c r="BE18" s="187">
        <v>0</v>
      </c>
      <c r="BF18" s="188">
        <f t="shared" si="15"/>
        <v>1</v>
      </c>
      <c r="BG18" s="187">
        <v>945</v>
      </c>
      <c r="BH18" s="187">
        <v>638</v>
      </c>
      <c r="BI18" s="188">
        <f t="shared" si="16"/>
        <v>0.48119122257053304</v>
      </c>
      <c r="BJ18" s="210">
        <v>85</v>
      </c>
      <c r="BK18" s="191">
        <v>53</v>
      </c>
      <c r="BL18" s="188">
        <f t="shared" si="26"/>
        <v>0.60377358490566024</v>
      </c>
      <c r="BM18" s="187">
        <v>0</v>
      </c>
      <c r="BN18" s="187">
        <v>6</v>
      </c>
      <c r="BO18" s="188">
        <f t="shared" si="18"/>
        <v>-1</v>
      </c>
      <c r="BP18" s="187">
        <v>0</v>
      </c>
      <c r="BQ18" s="187">
        <v>1</v>
      </c>
      <c r="BR18" s="188">
        <f t="shared" si="19"/>
        <v>-1</v>
      </c>
      <c r="BS18" s="209" t="s">
        <v>210</v>
      </c>
      <c r="BT18" s="210">
        <v>77</v>
      </c>
      <c r="BU18" s="191">
        <v>153</v>
      </c>
      <c r="BV18" s="188">
        <f t="shared" si="27"/>
        <v>-0.49673202614379086</v>
      </c>
    </row>
    <row r="19" spans="1:74" ht="56.25" customHeight="1">
      <c r="A19" s="208" t="s">
        <v>211</v>
      </c>
      <c r="B19" s="186">
        <v>5865</v>
      </c>
      <c r="C19" s="187">
        <v>6606</v>
      </c>
      <c r="D19" s="188">
        <f t="shared" si="0"/>
        <v>-0.11217075386012709</v>
      </c>
      <c r="E19" s="189">
        <f t="shared" si="23"/>
        <v>1.6513730470014837E-2</v>
      </c>
      <c r="F19" s="186">
        <v>105</v>
      </c>
      <c r="G19" s="187">
        <v>225</v>
      </c>
      <c r="H19" s="188">
        <f t="shared" si="1"/>
        <v>-0.53333333333333344</v>
      </c>
      <c r="I19" s="186">
        <v>40</v>
      </c>
      <c r="J19" s="187">
        <v>83</v>
      </c>
      <c r="K19" s="188">
        <f t="shared" si="2"/>
        <v>-0.51807228915662651</v>
      </c>
      <c r="L19" s="190">
        <f t="shared" si="24"/>
        <v>103</v>
      </c>
      <c r="M19" s="191">
        <f t="shared" si="24"/>
        <v>140</v>
      </c>
      <c r="N19" s="188">
        <f t="shared" si="3"/>
        <v>-0.26428571428571435</v>
      </c>
      <c r="O19" s="187">
        <v>58</v>
      </c>
      <c r="P19" s="187">
        <v>94</v>
      </c>
      <c r="Q19" s="188">
        <f t="shared" si="4"/>
        <v>-0.38297872340425532</v>
      </c>
      <c r="R19" s="187">
        <v>27</v>
      </c>
      <c r="S19" s="187">
        <v>20</v>
      </c>
      <c r="T19" s="188">
        <f t="shared" si="5"/>
        <v>0.35000000000000009</v>
      </c>
      <c r="U19" s="187">
        <v>8</v>
      </c>
      <c r="V19" s="187">
        <v>8</v>
      </c>
      <c r="W19" s="188">
        <f t="shared" si="6"/>
        <v>0</v>
      </c>
      <c r="X19" s="208" t="s">
        <v>211</v>
      </c>
      <c r="Y19" s="190">
        <f t="shared" si="25"/>
        <v>10</v>
      </c>
      <c r="Z19" s="191">
        <f t="shared" si="25"/>
        <v>18</v>
      </c>
      <c r="AA19" s="188">
        <f t="shared" si="7"/>
        <v>-0.44444444444444442</v>
      </c>
      <c r="AB19" s="187">
        <v>7</v>
      </c>
      <c r="AC19" s="187">
        <v>15</v>
      </c>
      <c r="AD19" s="188">
        <f t="shared" si="20"/>
        <v>-0.53333333333333344</v>
      </c>
      <c r="AE19" s="187">
        <v>3</v>
      </c>
      <c r="AF19" s="187">
        <v>3</v>
      </c>
      <c r="AG19" s="188">
        <f t="shared" si="8"/>
        <v>0</v>
      </c>
      <c r="AH19" s="187">
        <v>387</v>
      </c>
      <c r="AI19" s="187">
        <v>248</v>
      </c>
      <c r="AJ19" s="188">
        <f t="shared" si="9"/>
        <v>0.56048387096774199</v>
      </c>
      <c r="AK19" s="187">
        <v>873</v>
      </c>
      <c r="AL19" s="187">
        <v>902</v>
      </c>
      <c r="AM19" s="188">
        <f t="shared" si="10"/>
        <v>-3.2150776053215147E-2</v>
      </c>
      <c r="AN19" s="187">
        <v>379</v>
      </c>
      <c r="AO19" s="187">
        <v>12</v>
      </c>
      <c r="AP19" s="188">
        <f t="shared" si="11"/>
        <v>30.583333333333336</v>
      </c>
      <c r="AQ19" s="187">
        <v>4</v>
      </c>
      <c r="AR19" s="187">
        <v>0</v>
      </c>
      <c r="AS19" s="188">
        <f t="shared" si="12"/>
        <v>4</v>
      </c>
      <c r="AT19" s="209" t="s">
        <v>211</v>
      </c>
      <c r="AU19" s="210">
        <v>2</v>
      </c>
      <c r="AV19" s="191">
        <v>3</v>
      </c>
      <c r="AW19" s="188">
        <f t="shared" si="21"/>
        <v>-0.33333333333333326</v>
      </c>
      <c r="AX19" s="193">
        <v>95</v>
      </c>
      <c r="AY19" s="187">
        <v>35</v>
      </c>
      <c r="AZ19" s="188">
        <f t="shared" si="13"/>
        <v>1.7142857142857144</v>
      </c>
      <c r="BA19" s="186">
        <v>23</v>
      </c>
      <c r="BB19" s="187">
        <v>36</v>
      </c>
      <c r="BC19" s="188">
        <f t="shared" si="14"/>
        <v>-0.36111111111111116</v>
      </c>
      <c r="BD19" s="186">
        <v>0</v>
      </c>
      <c r="BE19" s="187">
        <v>0</v>
      </c>
      <c r="BF19" s="188">
        <f t="shared" si="15"/>
        <v>0</v>
      </c>
      <c r="BG19" s="187">
        <v>1290</v>
      </c>
      <c r="BH19" s="187">
        <v>1283</v>
      </c>
      <c r="BI19" s="188">
        <f t="shared" si="16"/>
        <v>5.4559625876851037E-3</v>
      </c>
      <c r="BJ19" s="210">
        <v>87</v>
      </c>
      <c r="BK19" s="191">
        <v>95</v>
      </c>
      <c r="BL19" s="188">
        <f t="shared" si="26"/>
        <v>-8.4210526315789402E-2</v>
      </c>
      <c r="BM19" s="187">
        <v>0</v>
      </c>
      <c r="BN19" s="187">
        <v>5</v>
      </c>
      <c r="BO19" s="188">
        <f t="shared" si="18"/>
        <v>-1</v>
      </c>
      <c r="BP19" s="187">
        <v>0</v>
      </c>
      <c r="BQ19" s="187">
        <v>0</v>
      </c>
      <c r="BR19" s="188">
        <f t="shared" si="19"/>
        <v>0</v>
      </c>
      <c r="BS19" s="209" t="s">
        <v>211</v>
      </c>
      <c r="BT19" s="210">
        <v>147</v>
      </c>
      <c r="BU19" s="191">
        <v>144</v>
      </c>
      <c r="BV19" s="188">
        <f t="shared" si="27"/>
        <v>2.0833333333333259E-2</v>
      </c>
    </row>
    <row r="20" spans="1:74" ht="56.25" customHeight="1">
      <c r="A20" s="208" t="s">
        <v>212</v>
      </c>
      <c r="B20" s="186">
        <v>7993</v>
      </c>
      <c r="C20" s="187">
        <v>9880</v>
      </c>
      <c r="D20" s="188">
        <f t="shared" si="0"/>
        <v>-0.19099190283400813</v>
      </c>
      <c r="E20" s="189">
        <f t="shared" si="23"/>
        <v>2.2505413068512975E-2</v>
      </c>
      <c r="F20" s="186">
        <v>460</v>
      </c>
      <c r="G20" s="187">
        <v>1076</v>
      </c>
      <c r="H20" s="188">
        <f t="shared" si="1"/>
        <v>-0.57249070631970267</v>
      </c>
      <c r="I20" s="186">
        <v>69</v>
      </c>
      <c r="J20" s="187">
        <v>257</v>
      </c>
      <c r="K20" s="188">
        <f t="shared" si="2"/>
        <v>-0.73151750972762652</v>
      </c>
      <c r="L20" s="190">
        <f t="shared" si="24"/>
        <v>155</v>
      </c>
      <c r="M20" s="191">
        <f t="shared" si="24"/>
        <v>222</v>
      </c>
      <c r="N20" s="188">
        <f t="shared" si="3"/>
        <v>-0.30180180180180183</v>
      </c>
      <c r="O20" s="187">
        <v>96</v>
      </c>
      <c r="P20" s="187">
        <v>124</v>
      </c>
      <c r="Q20" s="188">
        <f t="shared" si="4"/>
        <v>-0.22580645161290325</v>
      </c>
      <c r="R20" s="187">
        <v>41</v>
      </c>
      <c r="S20" s="187">
        <v>57</v>
      </c>
      <c r="T20" s="188">
        <f t="shared" si="5"/>
        <v>-0.2807017543859649</v>
      </c>
      <c r="U20" s="187">
        <v>8</v>
      </c>
      <c r="V20" s="187">
        <v>17</v>
      </c>
      <c r="W20" s="188">
        <f t="shared" si="6"/>
        <v>-0.52941176470588225</v>
      </c>
      <c r="X20" s="208" t="s">
        <v>212</v>
      </c>
      <c r="Y20" s="190">
        <f t="shared" si="25"/>
        <v>10</v>
      </c>
      <c r="Z20" s="191">
        <f t="shared" si="25"/>
        <v>24</v>
      </c>
      <c r="AA20" s="188">
        <f t="shared" si="7"/>
        <v>-0.58333333333333337</v>
      </c>
      <c r="AB20" s="187">
        <v>10</v>
      </c>
      <c r="AC20" s="187">
        <v>20</v>
      </c>
      <c r="AD20" s="188">
        <f t="shared" si="20"/>
        <v>-0.5</v>
      </c>
      <c r="AE20" s="187">
        <v>0</v>
      </c>
      <c r="AF20" s="187">
        <v>4</v>
      </c>
      <c r="AG20" s="188">
        <f t="shared" si="8"/>
        <v>-1</v>
      </c>
      <c r="AH20" s="187">
        <v>333</v>
      </c>
      <c r="AI20" s="187">
        <v>145</v>
      </c>
      <c r="AJ20" s="188">
        <f t="shared" si="9"/>
        <v>1.296551724137931</v>
      </c>
      <c r="AK20" s="187">
        <v>1708</v>
      </c>
      <c r="AL20" s="187">
        <v>1947</v>
      </c>
      <c r="AM20" s="188">
        <f t="shared" si="10"/>
        <v>-0.12275295326142777</v>
      </c>
      <c r="AN20" s="187">
        <v>1</v>
      </c>
      <c r="AO20" s="187">
        <v>0</v>
      </c>
      <c r="AP20" s="188">
        <f t="shared" si="11"/>
        <v>1</v>
      </c>
      <c r="AQ20" s="187">
        <v>0</v>
      </c>
      <c r="AR20" s="187">
        <v>0</v>
      </c>
      <c r="AS20" s="188">
        <f t="shared" si="12"/>
        <v>0</v>
      </c>
      <c r="AT20" s="209" t="s">
        <v>212</v>
      </c>
      <c r="AU20" s="210">
        <v>0</v>
      </c>
      <c r="AV20" s="191">
        <v>0</v>
      </c>
      <c r="AW20" s="188">
        <f t="shared" si="21"/>
        <v>0</v>
      </c>
      <c r="AX20" s="193">
        <v>84</v>
      </c>
      <c r="AY20" s="187">
        <v>48</v>
      </c>
      <c r="AZ20" s="188">
        <f t="shared" si="13"/>
        <v>0.75</v>
      </c>
      <c r="BA20" s="186">
        <v>82</v>
      </c>
      <c r="BB20" s="187">
        <v>81</v>
      </c>
      <c r="BC20" s="188">
        <f t="shared" si="14"/>
        <v>1.2345679012345734E-2</v>
      </c>
      <c r="BD20" s="186">
        <v>12</v>
      </c>
      <c r="BE20" s="187">
        <v>4</v>
      </c>
      <c r="BF20" s="188">
        <f t="shared" si="15"/>
        <v>2</v>
      </c>
      <c r="BG20" s="187">
        <v>1603</v>
      </c>
      <c r="BH20" s="187">
        <v>1709</v>
      </c>
      <c r="BI20" s="188">
        <f t="shared" si="16"/>
        <v>-6.2024575775307178E-2</v>
      </c>
      <c r="BJ20" s="210">
        <v>161</v>
      </c>
      <c r="BK20" s="191">
        <v>170</v>
      </c>
      <c r="BL20" s="188">
        <f t="shared" si="26"/>
        <v>-5.2941176470588269E-2</v>
      </c>
      <c r="BM20" s="187">
        <v>0</v>
      </c>
      <c r="BN20" s="187">
        <v>25</v>
      </c>
      <c r="BO20" s="188">
        <f t="shared" si="18"/>
        <v>-1</v>
      </c>
      <c r="BP20" s="187">
        <v>0</v>
      </c>
      <c r="BQ20" s="187">
        <v>0</v>
      </c>
      <c r="BR20" s="188">
        <f t="shared" si="19"/>
        <v>0</v>
      </c>
      <c r="BS20" s="209" t="s">
        <v>212</v>
      </c>
      <c r="BT20" s="210">
        <v>138</v>
      </c>
      <c r="BU20" s="191">
        <v>384</v>
      </c>
      <c r="BV20" s="188">
        <f t="shared" si="27"/>
        <v>-0.640625</v>
      </c>
    </row>
    <row r="21" spans="1:74" ht="56.25" customHeight="1">
      <c r="A21" s="208" t="s">
        <v>213</v>
      </c>
      <c r="B21" s="186">
        <v>4959</v>
      </c>
      <c r="C21" s="187">
        <v>6763</v>
      </c>
      <c r="D21" s="188">
        <f t="shared" si="0"/>
        <v>-0.26674552713292909</v>
      </c>
      <c r="E21" s="189">
        <f t="shared" si="23"/>
        <v>1.3962760341142981E-2</v>
      </c>
      <c r="F21" s="186">
        <v>418</v>
      </c>
      <c r="G21" s="187">
        <v>828</v>
      </c>
      <c r="H21" s="188">
        <f t="shared" si="1"/>
        <v>-0.49516908212560384</v>
      </c>
      <c r="I21" s="186">
        <v>238</v>
      </c>
      <c r="J21" s="187">
        <v>303</v>
      </c>
      <c r="K21" s="188">
        <f t="shared" si="2"/>
        <v>-0.21452145214521456</v>
      </c>
      <c r="L21" s="190">
        <f t="shared" si="24"/>
        <v>93</v>
      </c>
      <c r="M21" s="191">
        <f t="shared" si="24"/>
        <v>100</v>
      </c>
      <c r="N21" s="188">
        <f t="shared" si="3"/>
        <v>-6.9999999999999951E-2</v>
      </c>
      <c r="O21" s="187">
        <v>58</v>
      </c>
      <c r="P21" s="187">
        <v>56</v>
      </c>
      <c r="Q21" s="188">
        <f t="shared" si="4"/>
        <v>3.5714285714285587E-2</v>
      </c>
      <c r="R21" s="187">
        <v>14</v>
      </c>
      <c r="S21" s="187">
        <v>21</v>
      </c>
      <c r="T21" s="188">
        <f t="shared" si="5"/>
        <v>-0.33333333333333326</v>
      </c>
      <c r="U21" s="187">
        <v>11</v>
      </c>
      <c r="V21" s="187">
        <v>11</v>
      </c>
      <c r="W21" s="188">
        <f t="shared" si="6"/>
        <v>0</v>
      </c>
      <c r="X21" s="208" t="s">
        <v>213</v>
      </c>
      <c r="Y21" s="190">
        <f t="shared" si="25"/>
        <v>10</v>
      </c>
      <c r="Z21" s="191">
        <f t="shared" si="25"/>
        <v>12</v>
      </c>
      <c r="AA21" s="188">
        <f t="shared" si="7"/>
        <v>-0.16666666666666674</v>
      </c>
      <c r="AB21" s="187">
        <v>7</v>
      </c>
      <c r="AC21" s="187">
        <v>10</v>
      </c>
      <c r="AD21" s="188">
        <f t="shared" si="20"/>
        <v>-0.30000000000000004</v>
      </c>
      <c r="AE21" s="187">
        <v>3</v>
      </c>
      <c r="AF21" s="187">
        <v>2</v>
      </c>
      <c r="AG21" s="188">
        <f t="shared" si="8"/>
        <v>0.5</v>
      </c>
      <c r="AH21" s="187">
        <v>216</v>
      </c>
      <c r="AI21" s="187">
        <v>170</v>
      </c>
      <c r="AJ21" s="188">
        <f t="shared" si="9"/>
        <v>0.27058823529411757</v>
      </c>
      <c r="AK21" s="187">
        <v>1172</v>
      </c>
      <c r="AL21" s="187">
        <v>1646</v>
      </c>
      <c r="AM21" s="188">
        <f t="shared" si="10"/>
        <v>-0.28797083839611171</v>
      </c>
      <c r="AN21" s="187">
        <v>180</v>
      </c>
      <c r="AO21" s="187">
        <v>95</v>
      </c>
      <c r="AP21" s="188">
        <f t="shared" si="11"/>
        <v>0.89473684210526327</v>
      </c>
      <c r="AQ21" s="187">
        <v>4</v>
      </c>
      <c r="AR21" s="187">
        <v>0</v>
      </c>
      <c r="AS21" s="188">
        <f t="shared" si="12"/>
        <v>4</v>
      </c>
      <c r="AT21" s="209" t="s">
        <v>213</v>
      </c>
      <c r="AU21" s="210">
        <v>38</v>
      </c>
      <c r="AV21" s="191">
        <v>57</v>
      </c>
      <c r="AW21" s="188">
        <f t="shared" si="21"/>
        <v>-0.33333333333333326</v>
      </c>
      <c r="AX21" s="193">
        <v>26</v>
      </c>
      <c r="AY21" s="187">
        <v>27</v>
      </c>
      <c r="AZ21" s="188">
        <f t="shared" si="13"/>
        <v>-3.703703703703709E-2</v>
      </c>
      <c r="BA21" s="186">
        <v>38</v>
      </c>
      <c r="BB21" s="187">
        <v>30</v>
      </c>
      <c r="BC21" s="188">
        <f t="shared" si="14"/>
        <v>0.26666666666666661</v>
      </c>
      <c r="BD21" s="186">
        <v>0</v>
      </c>
      <c r="BE21" s="187">
        <v>0</v>
      </c>
      <c r="BF21" s="188">
        <f t="shared" si="15"/>
        <v>0</v>
      </c>
      <c r="BG21" s="187">
        <v>838</v>
      </c>
      <c r="BH21" s="187">
        <v>898</v>
      </c>
      <c r="BI21" s="188">
        <f t="shared" si="16"/>
        <v>-6.6815144766146917E-2</v>
      </c>
      <c r="BJ21" s="210">
        <v>90</v>
      </c>
      <c r="BK21" s="191">
        <v>198</v>
      </c>
      <c r="BL21" s="188">
        <f t="shared" si="26"/>
        <v>-0.54545454545454541</v>
      </c>
      <c r="BM21" s="187">
        <v>0</v>
      </c>
      <c r="BN21" s="187">
        <v>6</v>
      </c>
      <c r="BO21" s="188">
        <f t="shared" si="18"/>
        <v>-1</v>
      </c>
      <c r="BP21" s="187">
        <v>7</v>
      </c>
      <c r="BQ21" s="187">
        <v>0</v>
      </c>
      <c r="BR21" s="188">
        <f t="shared" si="19"/>
        <v>7</v>
      </c>
      <c r="BS21" s="209" t="s">
        <v>213</v>
      </c>
      <c r="BT21" s="210">
        <v>56</v>
      </c>
      <c r="BU21" s="191">
        <v>98</v>
      </c>
      <c r="BV21" s="188">
        <f t="shared" si="27"/>
        <v>-0.42857142857142849</v>
      </c>
    </row>
    <row r="22" spans="1:74" ht="56.25" customHeight="1">
      <c r="A22" s="208" t="s">
        <v>214</v>
      </c>
      <c r="B22" s="186">
        <v>10108</v>
      </c>
      <c r="C22" s="187">
        <v>11334</v>
      </c>
      <c r="D22" s="188">
        <f t="shared" si="0"/>
        <v>-0.1081701076407271</v>
      </c>
      <c r="E22" s="189">
        <f t="shared" si="23"/>
        <v>2.8460492342866153E-2</v>
      </c>
      <c r="F22" s="186">
        <v>245</v>
      </c>
      <c r="G22" s="187">
        <v>352</v>
      </c>
      <c r="H22" s="188">
        <f t="shared" si="1"/>
        <v>-0.30397727272727271</v>
      </c>
      <c r="I22" s="186">
        <v>346</v>
      </c>
      <c r="J22" s="187">
        <v>600</v>
      </c>
      <c r="K22" s="188">
        <f t="shared" si="2"/>
        <v>-0.42333333333333334</v>
      </c>
      <c r="L22" s="190">
        <f t="shared" si="24"/>
        <v>263</v>
      </c>
      <c r="M22" s="191">
        <f t="shared" si="24"/>
        <v>299</v>
      </c>
      <c r="N22" s="188">
        <f t="shared" si="3"/>
        <v>-0.12040133779264206</v>
      </c>
      <c r="O22" s="187">
        <v>122</v>
      </c>
      <c r="P22" s="187">
        <v>145</v>
      </c>
      <c r="Q22" s="188">
        <f t="shared" si="4"/>
        <v>-0.1586206896551724</v>
      </c>
      <c r="R22" s="187">
        <v>48</v>
      </c>
      <c r="S22" s="187">
        <v>46</v>
      </c>
      <c r="T22" s="188">
        <f t="shared" si="5"/>
        <v>4.3478260869565188E-2</v>
      </c>
      <c r="U22" s="187">
        <v>23</v>
      </c>
      <c r="V22" s="187">
        <v>32</v>
      </c>
      <c r="W22" s="188">
        <f t="shared" si="6"/>
        <v>-0.28125</v>
      </c>
      <c r="X22" s="208" t="s">
        <v>214</v>
      </c>
      <c r="Y22" s="190">
        <f t="shared" si="25"/>
        <v>70</v>
      </c>
      <c r="Z22" s="191">
        <f t="shared" si="25"/>
        <v>76</v>
      </c>
      <c r="AA22" s="188">
        <f t="shared" si="7"/>
        <v>-7.8947368421052655E-2</v>
      </c>
      <c r="AB22" s="187">
        <v>52</v>
      </c>
      <c r="AC22" s="187">
        <v>45</v>
      </c>
      <c r="AD22" s="188">
        <f t="shared" si="20"/>
        <v>0.15555555555555567</v>
      </c>
      <c r="AE22" s="187">
        <v>18</v>
      </c>
      <c r="AF22" s="187">
        <v>31</v>
      </c>
      <c r="AG22" s="188">
        <f t="shared" si="8"/>
        <v>-0.41935483870967749</v>
      </c>
      <c r="AH22" s="187">
        <v>639</v>
      </c>
      <c r="AI22" s="187">
        <v>421</v>
      </c>
      <c r="AJ22" s="188">
        <f t="shared" si="9"/>
        <v>0.51781472684085506</v>
      </c>
      <c r="AK22" s="187">
        <v>2198</v>
      </c>
      <c r="AL22" s="187">
        <v>2419</v>
      </c>
      <c r="AM22" s="188">
        <f t="shared" si="10"/>
        <v>-9.1360066143034269E-2</v>
      </c>
      <c r="AN22" s="187">
        <v>451</v>
      </c>
      <c r="AO22" s="187">
        <v>0</v>
      </c>
      <c r="AP22" s="188">
        <f t="shared" si="11"/>
        <v>451</v>
      </c>
      <c r="AQ22" s="187">
        <v>3</v>
      </c>
      <c r="AR22" s="187">
        <v>0</v>
      </c>
      <c r="AS22" s="188">
        <f t="shared" si="12"/>
        <v>3</v>
      </c>
      <c r="AT22" s="209" t="s">
        <v>214</v>
      </c>
      <c r="AU22" s="210">
        <v>111</v>
      </c>
      <c r="AV22" s="191">
        <v>207</v>
      </c>
      <c r="AW22" s="188">
        <f t="shared" si="21"/>
        <v>-0.46376811594202894</v>
      </c>
      <c r="AX22" s="193">
        <v>172</v>
      </c>
      <c r="AY22" s="187">
        <v>157</v>
      </c>
      <c r="AZ22" s="188">
        <f t="shared" si="13"/>
        <v>9.5541401273885329E-2</v>
      </c>
      <c r="BA22" s="186">
        <v>104</v>
      </c>
      <c r="BB22" s="187">
        <v>122</v>
      </c>
      <c r="BC22" s="188">
        <f t="shared" si="14"/>
        <v>-0.14754098360655732</v>
      </c>
      <c r="BD22" s="186">
        <v>4</v>
      </c>
      <c r="BE22" s="187">
        <v>2</v>
      </c>
      <c r="BF22" s="188">
        <f t="shared" si="15"/>
        <v>1</v>
      </c>
      <c r="BG22" s="187">
        <v>2170</v>
      </c>
      <c r="BH22" s="187">
        <v>1787</v>
      </c>
      <c r="BI22" s="188">
        <f t="shared" si="16"/>
        <v>0.21432568550643527</v>
      </c>
      <c r="BJ22" s="210">
        <v>146</v>
      </c>
      <c r="BK22" s="191">
        <v>189</v>
      </c>
      <c r="BL22" s="188">
        <f t="shared" si="26"/>
        <v>-0.22751322751322745</v>
      </c>
      <c r="BM22" s="187">
        <v>0</v>
      </c>
      <c r="BN22" s="187">
        <v>46</v>
      </c>
      <c r="BO22" s="188">
        <f t="shared" si="18"/>
        <v>-1</v>
      </c>
      <c r="BP22" s="187">
        <v>0</v>
      </c>
      <c r="BQ22" s="187">
        <v>0</v>
      </c>
      <c r="BR22" s="188">
        <f t="shared" si="19"/>
        <v>0</v>
      </c>
      <c r="BS22" s="209" t="s">
        <v>214</v>
      </c>
      <c r="BT22" s="210">
        <v>239</v>
      </c>
      <c r="BU22" s="191">
        <v>356</v>
      </c>
      <c r="BV22" s="188">
        <f t="shared" si="27"/>
        <v>-0.3286516853932584</v>
      </c>
    </row>
    <row r="23" spans="1:74" ht="56.25" customHeight="1" thickBot="1">
      <c r="A23" s="208" t="s">
        <v>215</v>
      </c>
      <c r="B23" s="196">
        <v>2901</v>
      </c>
      <c r="C23" s="197">
        <v>3788</v>
      </c>
      <c r="D23" s="198">
        <f t="shared" si="0"/>
        <v>-0.23416050686378043</v>
      </c>
      <c r="E23" s="199">
        <f t="shared" si="23"/>
        <v>8.1681725649638617E-3</v>
      </c>
      <c r="F23" s="196">
        <v>261</v>
      </c>
      <c r="G23" s="197">
        <v>574</v>
      </c>
      <c r="H23" s="198">
        <f t="shared" si="1"/>
        <v>-0.54529616724738672</v>
      </c>
      <c r="I23" s="196">
        <v>17</v>
      </c>
      <c r="J23" s="197">
        <v>38</v>
      </c>
      <c r="K23" s="198">
        <f t="shared" si="2"/>
        <v>-0.55263157894736836</v>
      </c>
      <c r="L23" s="200">
        <f t="shared" si="24"/>
        <v>93</v>
      </c>
      <c r="M23" s="201">
        <f t="shared" si="24"/>
        <v>113</v>
      </c>
      <c r="N23" s="198">
        <f t="shared" si="3"/>
        <v>-0.17699115044247793</v>
      </c>
      <c r="O23" s="197">
        <v>47</v>
      </c>
      <c r="P23" s="197">
        <v>43</v>
      </c>
      <c r="Q23" s="198">
        <f t="shared" si="4"/>
        <v>9.3023255813953432E-2</v>
      </c>
      <c r="R23" s="197">
        <v>19</v>
      </c>
      <c r="S23" s="197">
        <v>31</v>
      </c>
      <c r="T23" s="198">
        <f t="shared" si="5"/>
        <v>-0.38709677419354838</v>
      </c>
      <c r="U23" s="197">
        <v>3</v>
      </c>
      <c r="V23" s="197">
        <v>12</v>
      </c>
      <c r="W23" s="198">
        <f t="shared" si="6"/>
        <v>-0.75</v>
      </c>
      <c r="X23" s="208" t="s">
        <v>215</v>
      </c>
      <c r="Y23" s="200">
        <f t="shared" si="25"/>
        <v>24</v>
      </c>
      <c r="Z23" s="201">
        <f t="shared" si="25"/>
        <v>27</v>
      </c>
      <c r="AA23" s="198">
        <f t="shared" si="7"/>
        <v>-0.11111111111111116</v>
      </c>
      <c r="AB23" s="197">
        <v>14</v>
      </c>
      <c r="AC23" s="197">
        <v>15</v>
      </c>
      <c r="AD23" s="198">
        <f t="shared" si="20"/>
        <v>-6.6666666666666763E-2</v>
      </c>
      <c r="AE23" s="197">
        <v>10</v>
      </c>
      <c r="AF23" s="197">
        <v>12</v>
      </c>
      <c r="AG23" s="198">
        <f t="shared" si="8"/>
        <v>-0.16666666666666674</v>
      </c>
      <c r="AH23" s="197">
        <v>76</v>
      </c>
      <c r="AI23" s="197">
        <v>74</v>
      </c>
      <c r="AJ23" s="198">
        <f t="shared" si="9"/>
        <v>2.7027027027027195E-2</v>
      </c>
      <c r="AK23" s="197">
        <v>395</v>
      </c>
      <c r="AL23" s="197">
        <v>710</v>
      </c>
      <c r="AM23" s="198">
        <f t="shared" si="10"/>
        <v>-0.44366197183098588</v>
      </c>
      <c r="AN23" s="197">
        <v>457</v>
      </c>
      <c r="AO23" s="197">
        <v>136</v>
      </c>
      <c r="AP23" s="198">
        <f t="shared" si="11"/>
        <v>2.3602941176470584</v>
      </c>
      <c r="AQ23" s="197">
        <v>7</v>
      </c>
      <c r="AR23" s="197">
        <v>1</v>
      </c>
      <c r="AS23" s="198">
        <f t="shared" si="12"/>
        <v>6</v>
      </c>
      <c r="AT23" s="205" t="s">
        <v>215</v>
      </c>
      <c r="AU23" s="210">
        <v>0</v>
      </c>
      <c r="AV23" s="201">
        <v>0</v>
      </c>
      <c r="AW23" s="198">
        <f t="shared" si="21"/>
        <v>0</v>
      </c>
      <c r="AX23" s="193">
        <v>48</v>
      </c>
      <c r="AY23" s="187">
        <v>95</v>
      </c>
      <c r="AZ23" s="198">
        <f t="shared" si="13"/>
        <v>-0.49473684210526314</v>
      </c>
      <c r="BA23" s="196">
        <v>25</v>
      </c>
      <c r="BB23" s="197">
        <v>28</v>
      </c>
      <c r="BC23" s="198">
        <f t="shared" si="14"/>
        <v>-0.1071428571428571</v>
      </c>
      <c r="BD23" s="196">
        <v>2</v>
      </c>
      <c r="BE23" s="197">
        <v>2</v>
      </c>
      <c r="BF23" s="198">
        <f t="shared" si="15"/>
        <v>0</v>
      </c>
      <c r="BG23" s="187">
        <v>712</v>
      </c>
      <c r="BH23" s="187">
        <v>614</v>
      </c>
      <c r="BI23" s="198">
        <f t="shared" si="16"/>
        <v>0.15960912052117271</v>
      </c>
      <c r="BJ23" s="211">
        <v>56</v>
      </c>
      <c r="BK23" s="201">
        <v>37</v>
      </c>
      <c r="BL23" s="198">
        <f t="shared" si="26"/>
        <v>0.5135135135135136</v>
      </c>
      <c r="BM23" s="187">
        <v>0</v>
      </c>
      <c r="BN23" s="187">
        <v>21</v>
      </c>
      <c r="BO23" s="198">
        <f t="shared" si="18"/>
        <v>-1</v>
      </c>
      <c r="BP23" s="187">
        <v>0</v>
      </c>
      <c r="BQ23" s="187">
        <v>3</v>
      </c>
      <c r="BR23" s="198">
        <f t="shared" si="19"/>
        <v>-1</v>
      </c>
      <c r="BS23" s="205" t="s">
        <v>215</v>
      </c>
      <c r="BT23" s="211">
        <v>23</v>
      </c>
      <c r="BU23" s="201">
        <v>93</v>
      </c>
      <c r="BV23" s="198">
        <f t="shared" si="27"/>
        <v>-0.75268817204301075</v>
      </c>
    </row>
  </sheetData>
  <mergeCells count="36">
    <mergeCell ref="BS4:BS6"/>
    <mergeCell ref="BT4:BV5"/>
    <mergeCell ref="O5:Q5"/>
    <mergeCell ref="R5:T5"/>
    <mergeCell ref="U5:W5"/>
    <mergeCell ref="AB5:AD5"/>
    <mergeCell ref="AE5:AG5"/>
    <mergeCell ref="AQ5:AS5"/>
    <mergeCell ref="BA4:BC5"/>
    <mergeCell ref="BD4:BF5"/>
    <mergeCell ref="BG4:BI5"/>
    <mergeCell ref="BJ4:BL5"/>
    <mergeCell ref="BM4:BO5"/>
    <mergeCell ref="BP4:BR5"/>
    <mergeCell ref="AK4:AM5"/>
    <mergeCell ref="AN4:AP5"/>
    <mergeCell ref="AQ4:AS4"/>
    <mergeCell ref="AT4:AT6"/>
    <mergeCell ref="AU4:AW5"/>
    <mergeCell ref="AX4:AZ5"/>
    <mergeCell ref="L4:N5"/>
    <mergeCell ref="O4:W4"/>
    <mergeCell ref="X4:X6"/>
    <mergeCell ref="Y4:AA5"/>
    <mergeCell ref="AB4:AG4"/>
    <mergeCell ref="AH4:AJ5"/>
    <mergeCell ref="A1:W1"/>
    <mergeCell ref="X1:AS1"/>
    <mergeCell ref="AT1:BR1"/>
    <mergeCell ref="BS1:BV3"/>
    <mergeCell ref="AU3:BI3"/>
    <mergeCell ref="A4:A6"/>
    <mergeCell ref="B4:D5"/>
    <mergeCell ref="E4:E5"/>
    <mergeCell ref="F4:H5"/>
    <mergeCell ref="I4:K5"/>
  </mergeCells>
  <conditionalFormatting sqref="E7 D10:D23 H7 H10:K23 E9 T10:W23 AV10:BI23 H9 K7 N7 Q7 T7 W7 K9 Q9:Q23 T9 W9 N9:N23 Z10:AS23">
    <cfRule type="cellIs" dxfId="49" priority="28" stopIfTrue="1" operator="lessThan">
      <formula>0</formula>
    </cfRule>
  </conditionalFormatting>
  <conditionalFormatting sqref="BD10:BE23 BA10:BB23 AX10:AY23 AQ10:AR23 AH10:AI23 AK10:AL23 L10:M23 Y10:Z23 O10:P23 R10:S23 U10:V23 AB10:AC23 AE10:AF23 B10:C23 F10:G23 I10:J23 BG10:BH23 AU10:AV23 AN10:AO23">
    <cfRule type="cellIs" dxfId="48" priority="27" stopIfTrue="1" operator="equal">
      <formula>0</formula>
    </cfRule>
  </conditionalFormatting>
  <conditionalFormatting sqref="BA10:BB23 AX10:AY23 AQ10:AR23 O10:P23 R10:S23 U10:V23 B10:C23 F10:G23 I10:J23 BD10:BE23 BG10:BH23 AE10:AF23 AB10:AC23 AH10:AI23 AK10:AL23 AN10:AO23">
    <cfRule type="cellIs" dxfId="47" priority="26" operator="equal">
      <formula>0</formula>
    </cfRule>
  </conditionalFormatting>
  <conditionalFormatting sqref="E8 H8 K8 N8 Q8 T8 W8">
    <cfRule type="cellIs" dxfId="46" priority="25" stopIfTrue="1" operator="lessThan">
      <formula>0</formula>
    </cfRule>
  </conditionalFormatting>
  <conditionalFormatting sqref="AA7 AA9 AD7 AG7 AJ7 AM7 AP7 AS7 AD9 AG9 AJ9 AM9 AP9 AS9">
    <cfRule type="cellIs" dxfId="45" priority="24" stopIfTrue="1" operator="lessThan">
      <formula>0</formula>
    </cfRule>
  </conditionalFormatting>
  <conditionalFormatting sqref="AA8 AD8 AG8 AJ8 AM8 AP8 AS8">
    <cfRule type="cellIs" dxfId="44" priority="23" stopIfTrue="1" operator="lessThan">
      <formula>0</formula>
    </cfRule>
  </conditionalFormatting>
  <conditionalFormatting sqref="D7 D9">
    <cfRule type="cellIs" dxfId="43" priority="22" stopIfTrue="1" operator="lessThan">
      <formula>0</formula>
    </cfRule>
  </conditionalFormatting>
  <conditionalFormatting sqref="D8">
    <cfRule type="cellIs" dxfId="42" priority="21" stopIfTrue="1" operator="lessThan">
      <formula>0</formula>
    </cfRule>
  </conditionalFormatting>
  <conditionalFormatting sqref="AW7 AW9 AZ7 BC7 BF7 BI7 AZ9 BC9 BF9 BI9">
    <cfRule type="cellIs" dxfId="41" priority="20" stopIfTrue="1" operator="lessThan">
      <formula>0</formula>
    </cfRule>
  </conditionalFormatting>
  <conditionalFormatting sqref="AW8 AZ8 BC8 BF8 BI8">
    <cfRule type="cellIs" dxfId="40" priority="19" stopIfTrue="1" operator="lessThan">
      <formula>0</formula>
    </cfRule>
  </conditionalFormatting>
  <conditionalFormatting sqref="BL7 BL9">
    <cfRule type="cellIs" dxfId="39" priority="18" stopIfTrue="1" operator="lessThan">
      <formula>0</formula>
    </cfRule>
  </conditionalFormatting>
  <conditionalFormatting sqref="BL8">
    <cfRule type="cellIs" dxfId="38" priority="17" stopIfTrue="1" operator="lessThan">
      <formula>0</formula>
    </cfRule>
  </conditionalFormatting>
  <conditionalFormatting sqref="BK10:BL23">
    <cfRule type="cellIs" dxfId="37" priority="16" stopIfTrue="1" operator="lessThan">
      <formula>0</formula>
    </cfRule>
  </conditionalFormatting>
  <conditionalFormatting sqref="BJ10:BK23">
    <cfRule type="cellIs" dxfId="36" priority="15" stopIfTrue="1" operator="equal">
      <formula>0</formula>
    </cfRule>
  </conditionalFormatting>
  <conditionalFormatting sqref="BM10:BO23">
    <cfRule type="cellIs" dxfId="35" priority="14" stopIfTrue="1" operator="lessThan">
      <formula>0</formula>
    </cfRule>
  </conditionalFormatting>
  <conditionalFormatting sqref="BM10:BN23">
    <cfRule type="cellIs" dxfId="34" priority="13" stopIfTrue="1" operator="equal">
      <formula>0</formula>
    </cfRule>
  </conditionalFormatting>
  <conditionalFormatting sqref="BM10:BN23">
    <cfRule type="cellIs" dxfId="33" priority="12" operator="equal">
      <formula>0</formula>
    </cfRule>
  </conditionalFormatting>
  <conditionalFormatting sqref="BO7 BO9">
    <cfRule type="cellIs" dxfId="32" priority="11" stopIfTrue="1" operator="lessThan">
      <formula>0</formula>
    </cfRule>
  </conditionalFormatting>
  <conditionalFormatting sqref="BO8">
    <cfRule type="cellIs" dxfId="31" priority="10" stopIfTrue="1" operator="lessThan">
      <formula>0</formula>
    </cfRule>
  </conditionalFormatting>
  <conditionalFormatting sqref="BP10:BR23">
    <cfRule type="cellIs" dxfId="30" priority="9" stopIfTrue="1" operator="lessThan">
      <formula>0</formula>
    </cfRule>
  </conditionalFormatting>
  <conditionalFormatting sqref="BP10:BQ23">
    <cfRule type="cellIs" dxfId="29" priority="8" stopIfTrue="1" operator="equal">
      <formula>0</formula>
    </cfRule>
  </conditionalFormatting>
  <conditionalFormatting sqref="BP10:BQ23">
    <cfRule type="cellIs" dxfId="28" priority="7" operator="equal">
      <formula>0</formula>
    </cfRule>
  </conditionalFormatting>
  <conditionalFormatting sqref="BR7 BR9">
    <cfRule type="cellIs" dxfId="27" priority="6" stopIfTrue="1" operator="lessThan">
      <formula>0</formula>
    </cfRule>
  </conditionalFormatting>
  <conditionalFormatting sqref="BR8">
    <cfRule type="cellIs" dxfId="26" priority="5" stopIfTrue="1" operator="lessThan">
      <formula>0</formula>
    </cfRule>
  </conditionalFormatting>
  <conditionalFormatting sqref="BV7 BV9">
    <cfRule type="cellIs" dxfId="25" priority="4" stopIfTrue="1" operator="lessThan">
      <formula>0</formula>
    </cfRule>
  </conditionalFormatting>
  <conditionalFormatting sqref="BV8">
    <cfRule type="cellIs" dxfId="24" priority="3" stopIfTrue="1" operator="lessThan">
      <formula>0</formula>
    </cfRule>
  </conditionalFormatting>
  <conditionalFormatting sqref="BU10:BV23">
    <cfRule type="cellIs" dxfId="23" priority="2" stopIfTrue="1" operator="lessThan">
      <formula>0</formula>
    </cfRule>
  </conditionalFormatting>
  <conditionalFormatting sqref="BT10:BU23">
    <cfRule type="cellIs" dxfId="22" priority="1" stopIfTrue="1" operator="equal">
      <formula>0</formula>
    </cfRule>
  </conditionalFormatting>
  <printOptions horizontalCentered="1" verticalCentered="1"/>
  <pageMargins left="0.15748031496062992" right="0.15748031496062992" top="0.51181102362204722" bottom="0.48" header="0.23622047244094491" footer="0.23"/>
  <pageSetup paperSize="9" scale="43" fitToWidth="4" pageOrder="overThenDown" orientation="landscape" r:id="rId1"/>
  <headerFooter alignWithMargins="0">
    <oddFooter>&amp;R&amp;"Arial Cyr,полужирный курсив"&amp;18Таблица № 2   Страница &amp;P из &amp;N</oddFooter>
  </headerFooter>
  <colBreaks count="2" manualBreakCount="2">
    <brk id="23" max="22" man="1"/>
    <brk id="45" max="2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F54"/>
  <sheetViews>
    <sheetView view="pageBreakPreview" zoomScale="40" zoomScaleNormal="60" zoomScaleSheetLayoutView="40" workbookViewId="0">
      <pane xSplit="1" ySplit="6" topLeftCell="B7" activePane="bottomRight" state="frozen"/>
      <selection activeCell="X28" sqref="X28"/>
      <selection pane="topRight" activeCell="X28" sqref="X28"/>
      <selection pane="bottomLeft" activeCell="X28" sqref="X28"/>
      <selection pane="bottomRight" activeCell="X28" sqref="X28"/>
    </sheetView>
  </sheetViews>
  <sheetFormatPr defaultColWidth="9.140625" defaultRowHeight="12.75"/>
  <cols>
    <col min="1" max="1" width="30.140625" style="121" customWidth="1"/>
    <col min="2" max="18" width="13.7109375" style="121" customWidth="1"/>
    <col min="19" max="19" width="31" style="121" customWidth="1"/>
    <col min="20" max="21" width="9.5703125" style="121" customWidth="1"/>
    <col min="22" max="22" width="11.28515625" style="121" customWidth="1"/>
    <col min="23" max="24" width="9.5703125" style="121" customWidth="1"/>
    <col min="25" max="25" width="11.28515625" style="121" customWidth="1"/>
    <col min="26" max="26" width="9.85546875" style="121" customWidth="1"/>
    <col min="27" max="27" width="10.28515625" style="121" customWidth="1"/>
    <col min="28" max="28" width="11.28515625" style="121" customWidth="1"/>
    <col min="29" max="30" width="9.5703125" style="121" customWidth="1"/>
    <col min="31" max="31" width="11.42578125" style="121" customWidth="1"/>
    <col min="32" max="33" width="9.5703125" style="121" customWidth="1"/>
    <col min="34" max="34" width="11.28515625" style="121" customWidth="1"/>
    <col min="35" max="35" width="10.5703125" style="121" customWidth="1"/>
    <col min="36" max="36" width="9.85546875" style="121" customWidth="1"/>
    <col min="37" max="37" width="11.28515625" style="121" customWidth="1"/>
    <col min="38" max="43" width="9.5703125" style="121" customWidth="1"/>
    <col min="44" max="44" width="31" style="121" customWidth="1"/>
    <col min="45" max="65" width="11.28515625" style="121" customWidth="1"/>
    <col min="66" max="16384" width="9.140625" style="121"/>
  </cols>
  <sheetData>
    <row r="1" spans="1:84" ht="36" customHeight="1">
      <c r="A1" s="410" t="s">
        <v>216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 t="str">
        <f>A1</f>
        <v>Участие сотрудников ГИБДД в раскрытии преступлений за январь-декабрь 2018 года</v>
      </c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  <c r="AM1" s="410"/>
      <c r="AN1" s="410"/>
      <c r="AO1" s="410"/>
      <c r="AP1" s="410"/>
      <c r="AQ1" s="410"/>
      <c r="AR1" s="410" t="str">
        <f t="shared" ref="AR1" si="0">$A$1</f>
        <v>Участие сотрудников ГИБДД в раскрытии преступлений за январь-декабрь 2018 года</v>
      </c>
      <c r="AS1" s="410"/>
      <c r="AT1" s="410"/>
      <c r="AU1" s="410"/>
      <c r="AV1" s="410"/>
      <c r="AW1" s="410"/>
      <c r="AX1" s="410"/>
      <c r="AY1" s="410"/>
      <c r="AZ1" s="410"/>
      <c r="BA1" s="410"/>
      <c r="BB1" s="410"/>
      <c r="BC1" s="410"/>
      <c r="BD1" s="410"/>
      <c r="BE1" s="410"/>
      <c r="BF1" s="410"/>
      <c r="BG1" s="410"/>
      <c r="BH1" s="410"/>
      <c r="BI1" s="410"/>
      <c r="BJ1" s="410"/>
      <c r="BK1" s="410"/>
      <c r="BL1" s="410"/>
      <c r="BM1" s="410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</row>
    <row r="2" spans="1:84" ht="22.5" customHeight="1" thickBot="1">
      <c r="A2" s="214">
        <f ca="1">TODAY()</f>
        <v>43486</v>
      </c>
      <c r="B2" s="215" t="s">
        <v>172</v>
      </c>
      <c r="C2" s="216"/>
      <c r="D2" s="215"/>
      <c r="E2" s="216"/>
      <c r="F2" s="216"/>
      <c r="G2" s="217"/>
      <c r="H2" s="217"/>
      <c r="I2" s="216"/>
      <c r="J2" s="216"/>
      <c r="K2" s="216"/>
      <c r="L2" s="216"/>
      <c r="M2" s="216"/>
      <c r="N2" s="217"/>
      <c r="O2" s="217"/>
      <c r="P2" s="217"/>
      <c r="Q2" s="217"/>
      <c r="R2" s="217"/>
      <c r="S2" s="214">
        <f ca="1">TODAY()</f>
        <v>43486</v>
      </c>
      <c r="T2" s="215" t="s">
        <v>172</v>
      </c>
      <c r="U2" s="217"/>
      <c r="V2" s="217"/>
      <c r="W2" s="217"/>
      <c r="X2" s="217"/>
      <c r="Y2" s="217"/>
      <c r="Z2" s="217"/>
      <c r="AA2" s="217"/>
      <c r="AB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4">
        <f ca="1">TODAY()</f>
        <v>43486</v>
      </c>
      <c r="AS2" s="215" t="s">
        <v>172</v>
      </c>
      <c r="AT2" s="218"/>
      <c r="AU2" s="218"/>
      <c r="AV2" s="215"/>
      <c r="AW2" s="218"/>
      <c r="AX2" s="218"/>
      <c r="AY2" s="218"/>
      <c r="AZ2" s="218"/>
      <c r="BA2" s="218"/>
      <c r="BB2" s="215"/>
      <c r="BC2" s="218"/>
      <c r="BD2" s="218"/>
      <c r="BE2" s="218"/>
      <c r="BF2" s="218"/>
      <c r="BG2" s="218"/>
      <c r="BH2" s="218"/>
      <c r="BI2" s="218"/>
      <c r="BJ2" s="218"/>
    </row>
    <row r="3" spans="1:84" s="219" customFormat="1" ht="27" customHeight="1">
      <c r="A3" s="446"/>
      <c r="B3" s="449" t="s">
        <v>217</v>
      </c>
      <c r="C3" s="449"/>
      <c r="D3" s="449" t="s">
        <v>218</v>
      </c>
      <c r="E3" s="449"/>
      <c r="F3" s="449" t="s">
        <v>219</v>
      </c>
      <c r="G3" s="449"/>
      <c r="H3" s="449"/>
      <c r="I3" s="449" t="s">
        <v>220</v>
      </c>
      <c r="J3" s="449"/>
      <c r="K3" s="449" t="s">
        <v>221</v>
      </c>
      <c r="L3" s="449"/>
      <c r="M3" s="449" t="s">
        <v>222</v>
      </c>
      <c r="N3" s="449"/>
      <c r="O3" s="449"/>
      <c r="P3" s="449" t="s">
        <v>223</v>
      </c>
      <c r="Q3" s="449"/>
      <c r="R3" s="449"/>
      <c r="S3" s="452"/>
      <c r="T3" s="455" t="s">
        <v>224</v>
      </c>
      <c r="U3" s="455"/>
      <c r="V3" s="455"/>
      <c r="W3" s="455"/>
      <c r="X3" s="455"/>
      <c r="Y3" s="455"/>
      <c r="Z3" s="455"/>
      <c r="AA3" s="455"/>
      <c r="AB3" s="455"/>
      <c r="AC3" s="455">
        <v>158</v>
      </c>
      <c r="AD3" s="455"/>
      <c r="AE3" s="455"/>
      <c r="AF3" s="455"/>
      <c r="AG3" s="455"/>
      <c r="AH3" s="455"/>
      <c r="AI3" s="455"/>
      <c r="AJ3" s="455"/>
      <c r="AK3" s="455"/>
      <c r="AL3" s="455"/>
      <c r="AM3" s="455"/>
      <c r="AN3" s="455"/>
      <c r="AO3" s="455"/>
      <c r="AP3" s="455"/>
      <c r="AQ3" s="456"/>
      <c r="AR3" s="446"/>
      <c r="AS3" s="455">
        <v>166</v>
      </c>
      <c r="AT3" s="455"/>
      <c r="AU3" s="455"/>
      <c r="AV3" s="455"/>
      <c r="AW3" s="455"/>
      <c r="AX3" s="455"/>
      <c r="AY3" s="455"/>
      <c r="AZ3" s="455"/>
      <c r="BA3" s="455"/>
      <c r="BB3" s="455"/>
      <c r="BC3" s="455"/>
      <c r="BD3" s="455"/>
      <c r="BE3" s="455"/>
      <c r="BF3" s="455"/>
      <c r="BG3" s="455"/>
      <c r="BH3" s="455"/>
      <c r="BI3" s="455"/>
      <c r="BJ3" s="455"/>
      <c r="BK3" s="461">
        <v>326</v>
      </c>
      <c r="BL3" s="461"/>
      <c r="BM3" s="462"/>
    </row>
    <row r="4" spans="1:84" s="219" customFormat="1" ht="53.25" customHeight="1">
      <c r="A4" s="447"/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3"/>
      <c r="T4" s="450" t="s">
        <v>225</v>
      </c>
      <c r="U4" s="450"/>
      <c r="V4" s="450"/>
      <c r="W4" s="450" t="s">
        <v>226</v>
      </c>
      <c r="X4" s="450"/>
      <c r="Y4" s="450"/>
      <c r="Z4" s="450" t="s">
        <v>227</v>
      </c>
      <c r="AA4" s="450"/>
      <c r="AB4" s="450"/>
      <c r="AC4" s="450" t="s">
        <v>228</v>
      </c>
      <c r="AD4" s="450"/>
      <c r="AE4" s="450"/>
      <c r="AF4" s="450" t="s">
        <v>229</v>
      </c>
      <c r="AG4" s="450"/>
      <c r="AH4" s="450"/>
      <c r="AI4" s="444" t="s">
        <v>230</v>
      </c>
      <c r="AJ4" s="444"/>
      <c r="AK4" s="444"/>
      <c r="AL4" s="450" t="s">
        <v>231</v>
      </c>
      <c r="AM4" s="450"/>
      <c r="AN4" s="450"/>
      <c r="AO4" s="450" t="s">
        <v>232</v>
      </c>
      <c r="AP4" s="450"/>
      <c r="AQ4" s="463"/>
      <c r="AR4" s="447"/>
      <c r="AS4" s="444" t="s">
        <v>233</v>
      </c>
      <c r="AT4" s="444"/>
      <c r="AU4" s="444"/>
      <c r="AV4" s="444" t="s">
        <v>234</v>
      </c>
      <c r="AW4" s="444"/>
      <c r="AX4" s="444"/>
      <c r="AY4" s="444" t="s">
        <v>235</v>
      </c>
      <c r="AZ4" s="444"/>
      <c r="BA4" s="444"/>
      <c r="BB4" s="444" t="s">
        <v>236</v>
      </c>
      <c r="BC4" s="444"/>
      <c r="BD4" s="444"/>
      <c r="BE4" s="444" t="s">
        <v>237</v>
      </c>
      <c r="BF4" s="444"/>
      <c r="BG4" s="444"/>
      <c r="BH4" s="444" t="s">
        <v>238</v>
      </c>
      <c r="BI4" s="444"/>
      <c r="BJ4" s="444"/>
      <c r="BK4" s="457" t="s">
        <v>239</v>
      </c>
      <c r="BL4" s="457"/>
      <c r="BM4" s="458"/>
    </row>
    <row r="5" spans="1:84" s="219" customFormat="1" ht="64.900000000000006" customHeight="1" thickBot="1">
      <c r="A5" s="448"/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4"/>
      <c r="T5" s="451"/>
      <c r="U5" s="451"/>
      <c r="V5" s="451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  <c r="AI5" s="445"/>
      <c r="AJ5" s="445"/>
      <c r="AK5" s="445"/>
      <c r="AL5" s="451"/>
      <c r="AM5" s="451"/>
      <c r="AN5" s="451"/>
      <c r="AO5" s="451"/>
      <c r="AP5" s="451"/>
      <c r="AQ5" s="464"/>
      <c r="AR5" s="448"/>
      <c r="AS5" s="445"/>
      <c r="AT5" s="445"/>
      <c r="AU5" s="445"/>
      <c r="AV5" s="445"/>
      <c r="AW5" s="445"/>
      <c r="AX5" s="445"/>
      <c r="AY5" s="445"/>
      <c r="AZ5" s="445"/>
      <c r="BA5" s="445"/>
      <c r="BB5" s="445"/>
      <c r="BC5" s="445"/>
      <c r="BD5" s="445"/>
      <c r="BE5" s="445"/>
      <c r="BF5" s="445"/>
      <c r="BG5" s="445"/>
      <c r="BH5" s="445"/>
      <c r="BI5" s="445"/>
      <c r="BJ5" s="445"/>
      <c r="BK5" s="459"/>
      <c r="BL5" s="459"/>
      <c r="BM5" s="460"/>
    </row>
    <row r="6" spans="1:84" ht="23.25" customHeight="1" thickBot="1">
      <c r="A6" s="220"/>
      <c r="B6" s="221">
        <v>2018</v>
      </c>
      <c r="C6" s="221">
        <v>2017</v>
      </c>
      <c r="D6" s="221">
        <f>B6</f>
        <v>2018</v>
      </c>
      <c r="E6" s="221">
        <f>C6</f>
        <v>2017</v>
      </c>
      <c r="F6" s="221">
        <f>D6</f>
        <v>2018</v>
      </c>
      <c r="G6" s="221">
        <f>E6</f>
        <v>2017</v>
      </c>
      <c r="H6" s="222" t="s">
        <v>240</v>
      </c>
      <c r="I6" s="221">
        <f t="shared" ref="I6:N6" si="1">B6</f>
        <v>2018</v>
      </c>
      <c r="J6" s="221">
        <f t="shared" si="1"/>
        <v>2017</v>
      </c>
      <c r="K6" s="221">
        <f t="shared" si="1"/>
        <v>2018</v>
      </c>
      <c r="L6" s="221">
        <f t="shared" si="1"/>
        <v>2017</v>
      </c>
      <c r="M6" s="221">
        <f t="shared" si="1"/>
        <v>2018</v>
      </c>
      <c r="N6" s="221">
        <f t="shared" si="1"/>
        <v>2017</v>
      </c>
      <c r="O6" s="222" t="s">
        <v>240</v>
      </c>
      <c r="P6" s="221">
        <f>B6</f>
        <v>2018</v>
      </c>
      <c r="Q6" s="221">
        <f>C6</f>
        <v>2017</v>
      </c>
      <c r="R6" s="222" t="s">
        <v>240</v>
      </c>
      <c r="S6" s="223"/>
      <c r="T6" s="224">
        <f>B6</f>
        <v>2018</v>
      </c>
      <c r="U6" s="224">
        <f>C6</f>
        <v>2017</v>
      </c>
      <c r="V6" s="224" t="s">
        <v>241</v>
      </c>
      <c r="W6" s="224">
        <f>B6</f>
        <v>2018</v>
      </c>
      <c r="X6" s="224">
        <f>C6</f>
        <v>2017</v>
      </c>
      <c r="Y6" s="224" t="s">
        <v>241</v>
      </c>
      <c r="Z6" s="224">
        <f t="shared" ref="Z6:AA6" si="2">B6</f>
        <v>2018</v>
      </c>
      <c r="AA6" s="224">
        <f t="shared" si="2"/>
        <v>2017</v>
      </c>
      <c r="AB6" s="224" t="s">
        <v>241</v>
      </c>
      <c r="AC6" s="224">
        <f>B6</f>
        <v>2018</v>
      </c>
      <c r="AD6" s="224">
        <f>C6</f>
        <v>2017</v>
      </c>
      <c r="AE6" s="224" t="s">
        <v>241</v>
      </c>
      <c r="AF6" s="224">
        <f>B6</f>
        <v>2018</v>
      </c>
      <c r="AG6" s="224">
        <f>C6</f>
        <v>2017</v>
      </c>
      <c r="AH6" s="224" t="s">
        <v>241</v>
      </c>
      <c r="AI6" s="224">
        <f>B6</f>
        <v>2018</v>
      </c>
      <c r="AJ6" s="224">
        <f>C6</f>
        <v>2017</v>
      </c>
      <c r="AK6" s="224" t="s">
        <v>241</v>
      </c>
      <c r="AL6" s="224">
        <f>B6</f>
        <v>2018</v>
      </c>
      <c r="AM6" s="224">
        <f>C6</f>
        <v>2017</v>
      </c>
      <c r="AN6" s="224" t="s">
        <v>241</v>
      </c>
      <c r="AO6" s="224">
        <f>B6</f>
        <v>2018</v>
      </c>
      <c r="AP6" s="224">
        <f>C6</f>
        <v>2017</v>
      </c>
      <c r="AQ6" s="224" t="s">
        <v>241</v>
      </c>
      <c r="AR6" s="225"/>
      <c r="AS6" s="226">
        <f>B6</f>
        <v>2018</v>
      </c>
      <c r="AT6" s="226">
        <f>C6</f>
        <v>2017</v>
      </c>
      <c r="AU6" s="226" t="s">
        <v>241</v>
      </c>
      <c r="AV6" s="226">
        <f>B6</f>
        <v>2018</v>
      </c>
      <c r="AW6" s="226">
        <f>C6</f>
        <v>2017</v>
      </c>
      <c r="AX6" s="226" t="s">
        <v>241</v>
      </c>
      <c r="AY6" s="226">
        <f>B6</f>
        <v>2018</v>
      </c>
      <c r="AZ6" s="226">
        <f>C6</f>
        <v>2017</v>
      </c>
      <c r="BA6" s="226"/>
      <c r="BB6" s="226">
        <f>B6</f>
        <v>2018</v>
      </c>
      <c r="BC6" s="226">
        <f>C6</f>
        <v>2017</v>
      </c>
      <c r="BD6" s="226" t="s">
        <v>241</v>
      </c>
      <c r="BE6" s="226">
        <f>K6</f>
        <v>2018</v>
      </c>
      <c r="BF6" s="226">
        <f>L6</f>
        <v>2017</v>
      </c>
      <c r="BG6" s="226" t="s">
        <v>241</v>
      </c>
      <c r="BH6" s="226">
        <f>B6</f>
        <v>2018</v>
      </c>
      <c r="BI6" s="226">
        <f>C6</f>
        <v>2017</v>
      </c>
      <c r="BJ6" s="227" t="s">
        <v>241</v>
      </c>
      <c r="BK6" s="226">
        <f>B6</f>
        <v>2018</v>
      </c>
      <c r="BL6" s="226">
        <f>C6</f>
        <v>2017</v>
      </c>
      <c r="BM6" s="227" t="s">
        <v>241</v>
      </c>
    </row>
    <row r="7" spans="1:84" ht="30" customHeight="1">
      <c r="A7" s="228" t="s">
        <v>199</v>
      </c>
      <c r="B7" s="229">
        <f>SUM(B8,B9)</f>
        <v>14036</v>
      </c>
      <c r="C7" s="229">
        <f>SUM(C8,C9)</f>
        <v>15943</v>
      </c>
      <c r="D7" s="229">
        <f>SUM(D8,D9)</f>
        <v>6868</v>
      </c>
      <c r="E7" s="229">
        <f>SUM(E8,E9)</f>
        <v>6695</v>
      </c>
      <c r="F7" s="230">
        <f t="shared" ref="F7:G54" si="3">IF(B7=0,0,D7/B7)</f>
        <v>0.48931319464234824</v>
      </c>
      <c r="G7" s="230">
        <f t="shared" si="3"/>
        <v>0.41993351314056326</v>
      </c>
      <c r="H7" s="230">
        <f t="shared" ref="H7:H54" si="4">F7-G7</f>
        <v>6.9379681501784973E-2</v>
      </c>
      <c r="I7" s="229">
        <f>SUM(I8,I9)</f>
        <v>3363</v>
      </c>
      <c r="J7" s="229">
        <f>SUM(J8,J9)</f>
        <v>3351</v>
      </c>
      <c r="K7" s="229">
        <f>SUM(K8,K9)</f>
        <v>434</v>
      </c>
      <c r="L7" s="229">
        <f>SUM(L8,L9)</f>
        <v>479</v>
      </c>
      <c r="M7" s="230">
        <f t="shared" ref="M7:N34" si="5">IF(I7=0,0,K7/I7)</f>
        <v>0.12905144216473388</v>
      </c>
      <c r="N7" s="230">
        <f t="shared" si="5"/>
        <v>0.14294240525216353</v>
      </c>
      <c r="O7" s="230">
        <f t="shared" ref="O7:O54" si="6">M7-N7</f>
        <v>-1.3890963087429653E-2</v>
      </c>
      <c r="P7" s="230">
        <f>IF(D7=0,0,K7/D7)</f>
        <v>6.3191613278974962E-2</v>
      </c>
      <c r="Q7" s="230">
        <f>IF(E7=0,0,L7/E7)</f>
        <v>7.1545929798356986E-2</v>
      </c>
      <c r="R7" s="230">
        <f t="shared" ref="R7:R54" si="7">P7-Q7</f>
        <v>-8.354316519382024E-3</v>
      </c>
      <c r="S7" s="231" t="s">
        <v>199</v>
      </c>
      <c r="T7" s="232">
        <f>SUM(T8,T9)</f>
        <v>361</v>
      </c>
      <c r="U7" s="232">
        <f>SUM(U8,U9)</f>
        <v>466</v>
      </c>
      <c r="V7" s="233">
        <f t="shared" ref="V7:V9" si="8">IF(U7=0,T7,T7/U7-100%)</f>
        <v>-0.22532188841201717</v>
      </c>
      <c r="W7" s="232">
        <f>SUM(W8,W9)</f>
        <v>111</v>
      </c>
      <c r="X7" s="232">
        <f>SUM(X8,X9)</f>
        <v>155</v>
      </c>
      <c r="Y7" s="233">
        <f t="shared" ref="Y7:Y9" si="9">IF(X7=0,W7,W7/X7-100%)</f>
        <v>-0.28387096774193543</v>
      </c>
      <c r="Z7" s="232">
        <f>SUM(Z8,Z9)</f>
        <v>4</v>
      </c>
      <c r="AA7" s="232">
        <f>SUM(AA8,AA9)</f>
        <v>11</v>
      </c>
      <c r="AB7" s="233">
        <f t="shared" ref="AB7:AB9" si="10">IF(AA7=0,Z7,Z7/AA7-100%)</f>
        <v>-0.63636363636363635</v>
      </c>
      <c r="AC7" s="232">
        <f>SUM(AC8,AC9)</f>
        <v>254</v>
      </c>
      <c r="AD7" s="232">
        <f>SUM(AD8,AD9)</f>
        <v>318</v>
      </c>
      <c r="AE7" s="233">
        <f t="shared" ref="AE7:AE9" si="11">IF(AD7=0,AC7,AC7/AD7-100%)</f>
        <v>-0.20125786163522008</v>
      </c>
      <c r="AF7" s="232">
        <f>SUM(AF8,AF9)</f>
        <v>51</v>
      </c>
      <c r="AG7" s="232">
        <f>SUM(AG8,AG9)</f>
        <v>69</v>
      </c>
      <c r="AH7" s="233">
        <f t="shared" ref="AH7:AH9" si="12">IF(AG7=0,AF7,AF7/AG7-100%)</f>
        <v>-0.26086956521739135</v>
      </c>
      <c r="AI7" s="232">
        <f>SUM(AI8,AI9)</f>
        <v>0</v>
      </c>
      <c r="AJ7" s="232">
        <f>SUM(AJ8,AJ9)</f>
        <v>0</v>
      </c>
      <c r="AK7" s="233">
        <f t="shared" ref="AK7:AK9" si="13">IF(AJ7=0,AI7,AI7/AJ7-100%)</f>
        <v>0</v>
      </c>
      <c r="AL7" s="232">
        <f>SUM(AL8,AL9)</f>
        <v>131</v>
      </c>
      <c r="AM7" s="232">
        <f>SUM(AM8,AM9)</f>
        <v>208</v>
      </c>
      <c r="AN7" s="233">
        <f t="shared" ref="AN7:AN9" si="14">IF(AM7=0,AL7,AL7/AM7-100%)</f>
        <v>-0.37019230769230771</v>
      </c>
      <c r="AO7" s="232">
        <f>SUM(AO8,AO9)</f>
        <v>29</v>
      </c>
      <c r="AP7" s="232">
        <f>SUM(AP8,AP9)</f>
        <v>32</v>
      </c>
      <c r="AQ7" s="234">
        <f t="shared" ref="AQ7:AQ9" si="15">IF(AP7=0,AO7,AO7/AP7-100%)</f>
        <v>-9.375E-2</v>
      </c>
      <c r="AR7" s="235" t="s">
        <v>199</v>
      </c>
      <c r="AS7" s="236">
        <f>SUM(AS8,AS9)</f>
        <v>107</v>
      </c>
      <c r="AT7" s="236">
        <f>SUM(AT8,AT9)</f>
        <v>148</v>
      </c>
      <c r="AU7" s="237">
        <f t="shared" ref="AU7:AU9" si="16">IF(AT7=0,AS7,AS7/AT7-100%)</f>
        <v>-0.27702702702702697</v>
      </c>
      <c r="AV7" s="236">
        <f>SUM(AV8,AV9)</f>
        <v>60</v>
      </c>
      <c r="AW7" s="236">
        <f>SUM(AW8,AW9)</f>
        <v>86</v>
      </c>
      <c r="AX7" s="237">
        <f t="shared" ref="AX7:AX9" si="17">IF(AW7=0,AV7,AV7/AW7-100%)</f>
        <v>-0.30232558139534882</v>
      </c>
      <c r="AY7" s="236">
        <f>SUM(AY8,AY9)</f>
        <v>4</v>
      </c>
      <c r="AZ7" s="236">
        <f>SUM(AZ8,AZ9)</f>
        <v>11</v>
      </c>
      <c r="BA7" s="237">
        <f t="shared" ref="BA7:BA9" si="18">IF(AZ7=0,AY7,AY7/AZ7-100%)</f>
        <v>-0.63636363636363635</v>
      </c>
      <c r="BB7" s="236">
        <f>SUM(BB8,BB9)</f>
        <v>97</v>
      </c>
      <c r="BC7" s="236">
        <f>SUM(BC8,BC9)</f>
        <v>143</v>
      </c>
      <c r="BD7" s="237">
        <f t="shared" ref="BD7:BD9" si="19">IF(BC7=0,BB7,BB7/BC7-100%)</f>
        <v>-0.32167832167832167</v>
      </c>
      <c r="BE7" s="236">
        <f>SUM(BE8,BE9)</f>
        <v>52</v>
      </c>
      <c r="BF7" s="236">
        <f>SUM(BF8,BF9)</f>
        <v>81</v>
      </c>
      <c r="BG7" s="237">
        <f t="shared" ref="BG7:BG9" si="20">IF(BF7=0,BE7,BE7/BF7-100%)</f>
        <v>-0.35802469135802473</v>
      </c>
      <c r="BH7" s="236">
        <f>SUM(BH8,BH9)</f>
        <v>4</v>
      </c>
      <c r="BI7" s="236">
        <f>SUM(BI8,BI9)</f>
        <v>11</v>
      </c>
      <c r="BJ7" s="237">
        <f t="shared" ref="BJ7:BJ9" si="21">IF(BI7=0,BH7,BH7/BI7-100%)</f>
        <v>-0.63636363636363635</v>
      </c>
      <c r="BK7" s="236">
        <f>SUM(BK8,BK9)</f>
        <v>2</v>
      </c>
      <c r="BL7" s="236">
        <f>SUM(BL8,BL9)</f>
        <v>6</v>
      </c>
      <c r="BM7" s="238">
        <f t="shared" ref="BM7:BM9" si="22">IF(BL7=0,BK7,BK7/BL7-100%)</f>
        <v>-0.66666666666666674</v>
      </c>
    </row>
    <row r="8" spans="1:84" ht="30" customHeight="1">
      <c r="A8" s="239" t="s">
        <v>242</v>
      </c>
      <c r="B8" s="240">
        <f>SUM(B11:B14)</f>
        <v>6156</v>
      </c>
      <c r="C8" s="240">
        <f>SUM(C11:C14)</f>
        <v>7498</v>
      </c>
      <c r="D8" s="240">
        <f>SUM(D11:D14)</f>
        <v>2420</v>
      </c>
      <c r="E8" s="240">
        <f>SUM(E11:E14)</f>
        <v>2370</v>
      </c>
      <c r="F8" s="241">
        <f t="shared" si="3"/>
        <v>0.39311241065627028</v>
      </c>
      <c r="G8" s="241">
        <f t="shared" si="3"/>
        <v>0.31608428914377168</v>
      </c>
      <c r="H8" s="241">
        <f t="shared" si="4"/>
        <v>7.7028121512498604E-2</v>
      </c>
      <c r="I8" s="240">
        <f>SUM(I11:I14)</f>
        <v>1182</v>
      </c>
      <c r="J8" s="240">
        <f>SUM(J11:J14)</f>
        <v>1179</v>
      </c>
      <c r="K8" s="240">
        <f>SUM(K11:K14)</f>
        <v>85</v>
      </c>
      <c r="L8" s="240">
        <f>SUM(L11:L14)</f>
        <v>101</v>
      </c>
      <c r="M8" s="241">
        <f t="shared" si="5"/>
        <v>7.1912013536379021E-2</v>
      </c>
      <c r="N8" s="241">
        <f t="shared" si="5"/>
        <v>8.5665818490245974E-2</v>
      </c>
      <c r="O8" s="241">
        <f t="shared" si="6"/>
        <v>-1.3753804953866952E-2</v>
      </c>
      <c r="P8" s="241">
        <f t="shared" ref="P8:Q54" si="23">IF(D8=0,0,K8/D8)</f>
        <v>3.5123966942148761E-2</v>
      </c>
      <c r="Q8" s="241">
        <f t="shared" si="23"/>
        <v>4.2616033755274264E-2</v>
      </c>
      <c r="R8" s="241">
        <f t="shared" si="7"/>
        <v>-7.492066813125503E-3</v>
      </c>
      <c r="S8" s="242" t="s">
        <v>242</v>
      </c>
      <c r="T8" s="243">
        <f>SUM(T11:T14)</f>
        <v>168</v>
      </c>
      <c r="U8" s="243">
        <f>SUM(U11:U14)</f>
        <v>234</v>
      </c>
      <c r="V8" s="244">
        <f t="shared" si="8"/>
        <v>-0.28205128205128205</v>
      </c>
      <c r="W8" s="243">
        <f>SUM(W11:W14)</f>
        <v>31</v>
      </c>
      <c r="X8" s="243">
        <f>SUM(X11:X14)</f>
        <v>48</v>
      </c>
      <c r="Y8" s="244">
        <f t="shared" si="9"/>
        <v>-0.35416666666666663</v>
      </c>
      <c r="Z8" s="243">
        <f>SUM(Z11:Z14)</f>
        <v>0</v>
      </c>
      <c r="AA8" s="243">
        <f>SUM(AA11:AA14)</f>
        <v>2</v>
      </c>
      <c r="AB8" s="244">
        <f t="shared" si="10"/>
        <v>-1</v>
      </c>
      <c r="AC8" s="243">
        <f>SUM(AC11:AC14)</f>
        <v>114</v>
      </c>
      <c r="AD8" s="243">
        <f>SUM(AD11:AD14)</f>
        <v>172</v>
      </c>
      <c r="AE8" s="244">
        <f t="shared" si="11"/>
        <v>-0.33720930232558144</v>
      </c>
      <c r="AF8" s="243">
        <f>SUM(AF11:AF14)</f>
        <v>16</v>
      </c>
      <c r="AG8" s="243">
        <f>SUM(AG11:AG14)</f>
        <v>27</v>
      </c>
      <c r="AH8" s="244">
        <f t="shared" si="12"/>
        <v>-0.40740740740740744</v>
      </c>
      <c r="AI8" s="243">
        <f>SUM(AI11:AI14)</f>
        <v>0</v>
      </c>
      <c r="AJ8" s="243">
        <f>SUM(AJ11:AJ14)</f>
        <v>0</v>
      </c>
      <c r="AK8" s="244">
        <f t="shared" si="13"/>
        <v>0</v>
      </c>
      <c r="AL8" s="243">
        <f>SUM(AL11:AL14)</f>
        <v>92</v>
      </c>
      <c r="AM8" s="243">
        <f>SUM(AM11:AM14)</f>
        <v>151</v>
      </c>
      <c r="AN8" s="244">
        <f t="shared" si="14"/>
        <v>-0.39072847682119205</v>
      </c>
      <c r="AO8" s="243">
        <f>SUM(AO11:AO14)</f>
        <v>16</v>
      </c>
      <c r="AP8" s="243">
        <f>SUM(AP11:AP14)</f>
        <v>23</v>
      </c>
      <c r="AQ8" s="245">
        <f t="shared" si="15"/>
        <v>-0.30434782608695654</v>
      </c>
      <c r="AR8" s="246" t="s">
        <v>242</v>
      </c>
      <c r="AS8" s="243">
        <f>SUM(AS11:AS14)</f>
        <v>54</v>
      </c>
      <c r="AT8" s="243">
        <f>SUM(AT11:AT14)</f>
        <v>62</v>
      </c>
      <c r="AU8" s="244">
        <f t="shared" si="16"/>
        <v>-0.12903225806451613</v>
      </c>
      <c r="AV8" s="243">
        <f>SUM(AV11:AV14)</f>
        <v>15</v>
      </c>
      <c r="AW8" s="243">
        <f>SUM(AW11:AW14)</f>
        <v>21</v>
      </c>
      <c r="AX8" s="244">
        <f t="shared" si="17"/>
        <v>-0.2857142857142857</v>
      </c>
      <c r="AY8" s="243">
        <f>SUM(AY11:AY14)</f>
        <v>0</v>
      </c>
      <c r="AZ8" s="243">
        <f>SUM(AZ11:AZ14)</f>
        <v>2</v>
      </c>
      <c r="BA8" s="244">
        <f t="shared" si="18"/>
        <v>-1</v>
      </c>
      <c r="BB8" s="243">
        <f>SUM(BB11:BB14)</f>
        <v>54</v>
      </c>
      <c r="BC8" s="243">
        <f>SUM(BC11:BC14)</f>
        <v>62</v>
      </c>
      <c r="BD8" s="244">
        <f t="shared" si="19"/>
        <v>-0.12903225806451613</v>
      </c>
      <c r="BE8" s="243">
        <f>SUM(BE11:BE14)</f>
        <v>15</v>
      </c>
      <c r="BF8" s="243">
        <f>SUM(BF11:BF14)</f>
        <v>21</v>
      </c>
      <c r="BG8" s="244">
        <f t="shared" si="20"/>
        <v>-0.2857142857142857</v>
      </c>
      <c r="BH8" s="243">
        <f>SUM(BH11:BH14)</f>
        <v>0</v>
      </c>
      <c r="BI8" s="243">
        <f>SUM(BI11:BI14)</f>
        <v>2</v>
      </c>
      <c r="BJ8" s="244">
        <f t="shared" si="21"/>
        <v>-1</v>
      </c>
      <c r="BK8" s="243">
        <f>SUM(BK11:BK14)</f>
        <v>1</v>
      </c>
      <c r="BL8" s="243">
        <f>SUM(BL11:BL14)</f>
        <v>6</v>
      </c>
      <c r="BM8" s="247">
        <f t="shared" si="22"/>
        <v>-0.83333333333333337</v>
      </c>
    </row>
    <row r="9" spans="1:84" ht="30" customHeight="1" thickBot="1">
      <c r="A9" s="248" t="s">
        <v>243</v>
      </c>
      <c r="B9" s="249">
        <f>SUM(B16:B18,B23,B28:B30,B32,B36,B41:B43,B48,B52)</f>
        <v>7880</v>
      </c>
      <c r="C9" s="249">
        <f>SUM(C16:C18,C23,C28:C30,C32,C36,C41:C43,C48,C52)</f>
        <v>8445</v>
      </c>
      <c r="D9" s="249">
        <f>SUM(D16:D18,D23,D28:D30,D32,D36,D41:D43,D48,D52)</f>
        <v>4448</v>
      </c>
      <c r="E9" s="249">
        <f>SUM(E16:E18,E23,E28:E30,E32,E36,E41:E43,E48,E52)</f>
        <v>4325</v>
      </c>
      <c r="F9" s="250">
        <f t="shared" si="3"/>
        <v>0.56446700507614211</v>
      </c>
      <c r="G9" s="250">
        <f t="shared" si="3"/>
        <v>0.51213735938425109</v>
      </c>
      <c r="H9" s="250">
        <f t="shared" si="4"/>
        <v>5.2329645691891025E-2</v>
      </c>
      <c r="I9" s="249">
        <f>SUM(I16:I18,I23,I28:I30,I32,I36,I41:I43,I48,I52)</f>
        <v>2181</v>
      </c>
      <c r="J9" s="249">
        <f>SUM(J16:J18,J23,J28:J30,J32,J36,J41:J43,J48,J52)</f>
        <v>2172</v>
      </c>
      <c r="K9" s="249">
        <f>SUM(K16:K18,K23,K28:K30,K32,K36,K41:K43,K48,K52)</f>
        <v>349</v>
      </c>
      <c r="L9" s="249">
        <f>SUM(L16:L18,L23,L28:L30,L32,L36,L41:L43,L48,L52)</f>
        <v>378</v>
      </c>
      <c r="M9" s="250">
        <f t="shared" si="5"/>
        <v>0.16001834021091244</v>
      </c>
      <c r="N9" s="250">
        <f t="shared" si="5"/>
        <v>0.17403314917127072</v>
      </c>
      <c r="O9" s="250">
        <f t="shared" si="6"/>
        <v>-1.4014808960358283E-2</v>
      </c>
      <c r="P9" s="250">
        <f t="shared" si="23"/>
        <v>7.8462230215827336E-2</v>
      </c>
      <c r="Q9" s="250">
        <f t="shared" si="23"/>
        <v>8.7398843930635836E-2</v>
      </c>
      <c r="R9" s="250">
        <f t="shared" si="7"/>
        <v>-8.9366137148085001E-3</v>
      </c>
      <c r="S9" s="251" t="s">
        <v>243</v>
      </c>
      <c r="T9" s="252">
        <f>SUM(T16,T18,T23,T28,T30,T32,T36,T41,T43,T48,T52)</f>
        <v>193</v>
      </c>
      <c r="U9" s="252">
        <f>SUM(U16,U18,U23,U28,U30,U32,U36,U41,U43,U48,U52)</f>
        <v>232</v>
      </c>
      <c r="V9" s="253">
        <f t="shared" si="8"/>
        <v>-0.1681034482758621</v>
      </c>
      <c r="W9" s="252">
        <f>SUM(W16,W18,W23,W28,W30,W32,W36,W41,W43,W48,W52)</f>
        <v>80</v>
      </c>
      <c r="X9" s="252">
        <f>SUM(X16,X18,X23,X28,X30,X32,X36,X41,X43,X48,X52)</f>
        <v>107</v>
      </c>
      <c r="Y9" s="253">
        <f t="shared" si="9"/>
        <v>-0.25233644859813087</v>
      </c>
      <c r="Z9" s="252">
        <f>SUM(Z16,Z18,Z23,Z28,Z30,Z32,Z36,Z41,Z43,Z48,Z52)</f>
        <v>4</v>
      </c>
      <c r="AA9" s="252">
        <f>SUM(AA16,AA18,AA23,AA28,AA30,AA32,AA36,AA41,AA43,AA48,AA52)</f>
        <v>9</v>
      </c>
      <c r="AB9" s="253">
        <f t="shared" si="10"/>
        <v>-0.55555555555555558</v>
      </c>
      <c r="AC9" s="252">
        <f>SUM(AC16,AC18,AC23,AC28,AC30,AC32,AC36,AC41,AC43,AC48,AC52)</f>
        <v>140</v>
      </c>
      <c r="AD9" s="252">
        <f>SUM(AD16,AD18,AD23,AD28,AD30,AD32,AD36,AD41,AD43,AD48,AD52)</f>
        <v>146</v>
      </c>
      <c r="AE9" s="253">
        <f t="shared" si="11"/>
        <v>-4.1095890410958957E-2</v>
      </c>
      <c r="AF9" s="252">
        <f>SUM(AF16,AF18,AF23,AF28,AF30,AF32,AF36,AF41,AF43,AF48,AF52)</f>
        <v>35</v>
      </c>
      <c r="AG9" s="252">
        <f>SUM(AG16,AG18,AG23,AG28,AG30,AG32,AG36,AG41,AG43,AG48,AG52)</f>
        <v>42</v>
      </c>
      <c r="AH9" s="253">
        <f t="shared" si="12"/>
        <v>-0.16666666666666663</v>
      </c>
      <c r="AI9" s="252">
        <f>SUM(AI16,AI18,AI23,AI28,AI30,AI32,AI36,AI41,AI43,AI48,AI52)</f>
        <v>0</v>
      </c>
      <c r="AJ9" s="252">
        <f>SUM(AJ16,AJ18,AJ23,AJ28,AJ30,AJ32,AJ36,AJ41,AJ43,AJ48,AJ52)</f>
        <v>0</v>
      </c>
      <c r="AK9" s="253">
        <f t="shared" si="13"/>
        <v>0</v>
      </c>
      <c r="AL9" s="252">
        <f>SUM(AL16,AL18,AL23,AL28,AL30,AL32,AL36,AL41,AL43,AL48,AL52)</f>
        <v>39</v>
      </c>
      <c r="AM9" s="252">
        <f>SUM(AM16,AM18,AM23,AM28,AM30,AM32,AM36,AM41,AM43,AM48,AM52)</f>
        <v>57</v>
      </c>
      <c r="AN9" s="253">
        <f t="shared" si="14"/>
        <v>-0.31578947368421051</v>
      </c>
      <c r="AO9" s="252">
        <f>SUM(AO16,AO18,AO23,AO28,AO30,AO32,AO36,AO41,AO43,AO48,AO52)</f>
        <v>13</v>
      </c>
      <c r="AP9" s="252">
        <f>SUM(AP16,AP18,AP23,AP28,AP30,AP32,AP36,AP41,AP43,AP48,AP52)</f>
        <v>9</v>
      </c>
      <c r="AQ9" s="254">
        <f t="shared" si="15"/>
        <v>0.44444444444444442</v>
      </c>
      <c r="AR9" s="255" t="s">
        <v>243</v>
      </c>
      <c r="AS9" s="252">
        <f>SUM(AS16,AS18,AS23,AS28,AS30,AS32,AS36,AS41,AS43,AS48,AS52)</f>
        <v>53</v>
      </c>
      <c r="AT9" s="252">
        <f>SUM(AT16,AT18,AT23,AT28,AT30,AT32,AT36,AT41,AT43,AT48,AT52)</f>
        <v>86</v>
      </c>
      <c r="AU9" s="253">
        <f t="shared" si="16"/>
        <v>-0.38372093023255816</v>
      </c>
      <c r="AV9" s="252">
        <f>SUM(AV16,AV18,AV23,AV28,AV30,AV32,AV36,AV41,AV43,AV48,AV52)</f>
        <v>45</v>
      </c>
      <c r="AW9" s="252">
        <f>SUM(AW16,AW18,AW23,AW28,AW30,AW32,AW36,AW41,AW43,AW48,AW52)</f>
        <v>65</v>
      </c>
      <c r="AX9" s="253">
        <f t="shared" si="17"/>
        <v>-0.30769230769230771</v>
      </c>
      <c r="AY9" s="252">
        <f>SUM(AY16,AY18,AY23,AY28,AY30,AY32,AY36,AY41,AY43,AY48,AY52)</f>
        <v>4</v>
      </c>
      <c r="AZ9" s="252">
        <f>SUM(AZ16,AZ18,AZ23,AZ28,AZ30,AZ32,AZ36,AZ41,AZ43,AZ48,AZ52)</f>
        <v>9</v>
      </c>
      <c r="BA9" s="253">
        <f t="shared" si="18"/>
        <v>-0.55555555555555558</v>
      </c>
      <c r="BB9" s="252">
        <f>SUM(BB16,BB18,BB23,BB28,BB30,BB32,BB36,BB41,BB43,BB48,BB52)</f>
        <v>43</v>
      </c>
      <c r="BC9" s="252">
        <f>SUM(BC16,BC18,BC23,BC28,BC30,BC32,BC36,BC41,BC43,BC48,BC52)</f>
        <v>81</v>
      </c>
      <c r="BD9" s="253">
        <f t="shared" si="19"/>
        <v>-0.46913580246913578</v>
      </c>
      <c r="BE9" s="252">
        <f>SUM(BE16,BE18,BE23,BE28,BE30,BE32,BE36,BE41,BE43,BE48,BE52)</f>
        <v>37</v>
      </c>
      <c r="BF9" s="252">
        <f>SUM(BF16,BF18,BF23,BF28,BF30,BF32,BF36,BF41,BF43,BF48,BF52)</f>
        <v>60</v>
      </c>
      <c r="BG9" s="253">
        <f t="shared" si="20"/>
        <v>-0.3833333333333333</v>
      </c>
      <c r="BH9" s="252">
        <f>SUM(BH16,BH18,BH23,BH28,BH30,BH32,BH36,BH41,BH43,BH48,BH52)</f>
        <v>4</v>
      </c>
      <c r="BI9" s="252">
        <f>SUM(BI16,BI18,BI23,BI28,BI30,BI32,BI36,BI41,BI43,BI48,BI52)</f>
        <v>9</v>
      </c>
      <c r="BJ9" s="253">
        <f t="shared" si="21"/>
        <v>-0.55555555555555558</v>
      </c>
      <c r="BK9" s="252">
        <f>SUM(BK16,BK18,BK23,BK28,BK30,BK32,BK36,BK41,BK43,BK48,BK52)</f>
        <v>1</v>
      </c>
      <c r="BL9" s="252">
        <f>SUM(BL16,BL18,BL23,BL28,BL30,BL32,BL36,BL41,BL43,BL48,BL52)</f>
        <v>0</v>
      </c>
      <c r="BM9" s="256">
        <f t="shared" si="22"/>
        <v>1</v>
      </c>
    </row>
    <row r="10" spans="1:84" ht="9.9499999999999993" hidden="1" customHeight="1">
      <c r="A10" s="257"/>
      <c r="B10" s="175"/>
      <c r="C10" s="175"/>
      <c r="D10" s="175"/>
      <c r="E10" s="175"/>
      <c r="F10" s="230"/>
      <c r="G10" s="230"/>
      <c r="H10" s="258"/>
      <c r="I10" s="175"/>
      <c r="J10" s="175"/>
      <c r="K10" s="175"/>
      <c r="L10" s="175"/>
      <c r="M10" s="259"/>
      <c r="N10" s="259"/>
      <c r="O10" s="259"/>
      <c r="P10" s="233"/>
      <c r="Q10" s="233"/>
      <c r="R10" s="233"/>
      <c r="S10" s="260"/>
      <c r="T10" s="261"/>
      <c r="U10" s="261"/>
      <c r="V10" s="262"/>
      <c r="W10" s="261"/>
      <c r="X10" s="261"/>
      <c r="Y10" s="262"/>
      <c r="Z10" s="261"/>
      <c r="AA10" s="261"/>
      <c r="AB10" s="262"/>
      <c r="AC10" s="261"/>
      <c r="AD10" s="261"/>
      <c r="AE10" s="262"/>
      <c r="AF10" s="261"/>
      <c r="AG10" s="261"/>
      <c r="AH10" s="262"/>
      <c r="AI10" s="262"/>
      <c r="AJ10" s="262"/>
      <c r="AK10" s="262"/>
      <c r="AL10" s="261"/>
      <c r="AM10" s="261"/>
      <c r="AN10" s="262"/>
      <c r="AO10" s="261"/>
      <c r="AP10" s="261"/>
      <c r="AQ10" s="263"/>
      <c r="AR10" s="257"/>
      <c r="AS10" s="261"/>
      <c r="AT10" s="261"/>
      <c r="AU10" s="262"/>
      <c r="AV10" s="261"/>
      <c r="AW10" s="261"/>
      <c r="AX10" s="262"/>
      <c r="AY10" s="262"/>
      <c r="AZ10" s="262"/>
      <c r="BA10" s="262"/>
      <c r="BB10" s="261"/>
      <c r="BC10" s="261"/>
      <c r="BD10" s="262"/>
      <c r="BE10" s="261"/>
      <c r="BF10" s="261"/>
      <c r="BG10" s="262"/>
      <c r="BH10" s="261"/>
      <c r="BI10" s="261"/>
      <c r="BJ10" s="262"/>
      <c r="BK10" s="261"/>
      <c r="BL10" s="261"/>
      <c r="BM10" s="264"/>
    </row>
    <row r="11" spans="1:84" ht="22.5" customHeight="1">
      <c r="A11" s="265" t="s">
        <v>244</v>
      </c>
      <c r="B11" s="187">
        <v>2146</v>
      </c>
      <c r="C11" s="187">
        <v>2408</v>
      </c>
      <c r="D11" s="187">
        <v>643</v>
      </c>
      <c r="E11" s="187">
        <v>609</v>
      </c>
      <c r="F11" s="241">
        <f t="shared" si="3"/>
        <v>0.2996272134203169</v>
      </c>
      <c r="G11" s="241">
        <f t="shared" si="3"/>
        <v>0.25290697674418605</v>
      </c>
      <c r="H11" s="266">
        <f t="shared" si="4"/>
        <v>4.6720236676130844E-2</v>
      </c>
      <c r="I11" s="187">
        <v>379</v>
      </c>
      <c r="J11" s="187">
        <v>362</v>
      </c>
      <c r="K11" s="187">
        <v>29</v>
      </c>
      <c r="L11" s="187">
        <v>24</v>
      </c>
      <c r="M11" s="267">
        <f t="shared" si="5"/>
        <v>7.6517150395778361E-2</v>
      </c>
      <c r="N11" s="267">
        <f t="shared" si="5"/>
        <v>6.6298342541436461E-2</v>
      </c>
      <c r="O11" s="267">
        <f t="shared" si="6"/>
        <v>1.0218807854341899E-2</v>
      </c>
      <c r="P11" s="241">
        <f t="shared" si="23"/>
        <v>4.5101088646967338E-2</v>
      </c>
      <c r="Q11" s="241">
        <f t="shared" si="23"/>
        <v>3.9408866995073892E-2</v>
      </c>
      <c r="R11" s="241">
        <f t="shared" si="7"/>
        <v>5.6922216518934463E-3</v>
      </c>
      <c r="S11" s="268" t="s">
        <v>244</v>
      </c>
      <c r="T11" s="269">
        <f t="shared" ref="T11:U21" si="24">AC11+AS11</f>
        <v>75</v>
      </c>
      <c r="U11" s="269">
        <f t="shared" si="24"/>
        <v>81</v>
      </c>
      <c r="V11" s="270">
        <f t="shared" ref="V11:V54" si="25">IF(U11=0,T11,T11/U11-100%)</f>
        <v>-7.407407407407407E-2</v>
      </c>
      <c r="W11" s="269">
        <f t="shared" ref="W11:X21" si="26">AF11+AV11</f>
        <v>9</v>
      </c>
      <c r="X11" s="269">
        <f t="shared" si="26"/>
        <v>12</v>
      </c>
      <c r="Y11" s="270">
        <f t="shared" ref="Y11:Y33" si="27">IF(X11=0,W11,W11/X11-100%)</f>
        <v>-0.25</v>
      </c>
      <c r="Z11" s="269">
        <f>AI11+AY11</f>
        <v>0</v>
      </c>
      <c r="AA11" s="269">
        <f t="shared" ref="AA11:AA21" si="28">AJ11+AZ11</f>
        <v>0</v>
      </c>
      <c r="AB11" s="270">
        <f t="shared" ref="AB11:AB21" si="29">IF(AA11=0,Z11,Z11/AA11-100%)</f>
        <v>0</v>
      </c>
      <c r="AC11" s="269">
        <v>52</v>
      </c>
      <c r="AD11" s="269">
        <v>66</v>
      </c>
      <c r="AE11" s="270">
        <f t="shared" ref="AE11:AE54" si="30">IF(AD11=0,AC11,AC11/AD11-100%)</f>
        <v>-0.21212121212121215</v>
      </c>
      <c r="AF11" s="269">
        <v>4</v>
      </c>
      <c r="AG11" s="269">
        <v>9</v>
      </c>
      <c r="AH11" s="270">
        <f t="shared" ref="AH11:AH54" si="31">IF(AG11=0,AF11,AF11/AG11-100%)</f>
        <v>-0.55555555555555558</v>
      </c>
      <c r="AI11" s="269">
        <v>0</v>
      </c>
      <c r="AJ11" s="269">
        <v>0</v>
      </c>
      <c r="AK11" s="270">
        <f t="shared" ref="AK11:AK54" si="32">IF(AJ11=0,AI11,AI11/AJ11-100%)</f>
        <v>0</v>
      </c>
      <c r="AL11" s="269">
        <v>46</v>
      </c>
      <c r="AM11" s="269">
        <v>63</v>
      </c>
      <c r="AN11" s="270">
        <f t="shared" ref="AN11:AN54" si="33">IF(AM11=0,AL11,AL11/AM11-100%)</f>
        <v>-0.26984126984126988</v>
      </c>
      <c r="AO11" s="269">
        <v>4</v>
      </c>
      <c r="AP11" s="269">
        <v>9</v>
      </c>
      <c r="AQ11" s="271">
        <f t="shared" ref="AQ11:AQ54" si="34">IF(AP11=0,AO11,AO11/AP11-100%)</f>
        <v>-0.55555555555555558</v>
      </c>
      <c r="AR11" s="265" t="s">
        <v>244</v>
      </c>
      <c r="AS11" s="269">
        <v>23</v>
      </c>
      <c r="AT11" s="269">
        <v>15</v>
      </c>
      <c r="AU11" s="270">
        <f t="shared" ref="AU11:AU54" si="35">IF(AT11=0,AS11,AS11/AT11-100%)</f>
        <v>0.53333333333333344</v>
      </c>
      <c r="AV11" s="269">
        <v>5</v>
      </c>
      <c r="AW11" s="269">
        <v>3</v>
      </c>
      <c r="AX11" s="270">
        <f t="shared" ref="AX11:AX54" si="36">IF(AW11=0,AV11,AV11/AW11-100%)</f>
        <v>0.66666666666666674</v>
      </c>
      <c r="AY11" s="269">
        <v>0</v>
      </c>
      <c r="AZ11" s="269">
        <v>0</v>
      </c>
      <c r="BA11" s="270">
        <f t="shared" ref="BA11:BA54" si="37">IF(AZ11=0,AY11,AY11/AZ11-100%)</f>
        <v>0</v>
      </c>
      <c r="BB11" s="269">
        <v>23</v>
      </c>
      <c r="BC11" s="269">
        <v>15</v>
      </c>
      <c r="BD11" s="270">
        <f t="shared" ref="BD11:BD54" si="38">IF(BC11=0,BB11,BB11/BC11-100%)</f>
        <v>0.53333333333333344</v>
      </c>
      <c r="BE11" s="269">
        <v>5</v>
      </c>
      <c r="BF11" s="269">
        <v>3</v>
      </c>
      <c r="BG11" s="270">
        <f t="shared" ref="BG11:BG21" si="39">IF(BF11=0,BE11,BE11/BF11-100%)</f>
        <v>0.66666666666666674</v>
      </c>
      <c r="BH11" s="269">
        <v>0</v>
      </c>
      <c r="BI11" s="269">
        <v>0</v>
      </c>
      <c r="BJ11" s="270">
        <f t="shared" ref="BJ11:BJ54" si="40">IF(BI11=0,BH11,BH11/BI11-100%)</f>
        <v>0</v>
      </c>
      <c r="BK11" s="269">
        <v>0</v>
      </c>
      <c r="BL11" s="269">
        <v>6</v>
      </c>
      <c r="BM11" s="272">
        <f t="shared" ref="BM11:BM54" si="41">IF(BL11=0,BK11,BK11/BL11-100%)</f>
        <v>-1</v>
      </c>
    </row>
    <row r="12" spans="1:84" ht="22.5" customHeight="1">
      <c r="A12" s="265" t="s">
        <v>245</v>
      </c>
      <c r="B12" s="187">
        <v>1427</v>
      </c>
      <c r="C12" s="187">
        <v>2003</v>
      </c>
      <c r="D12" s="187">
        <v>645</v>
      </c>
      <c r="E12" s="187">
        <v>706</v>
      </c>
      <c r="F12" s="241">
        <f t="shared" si="3"/>
        <v>0.45199719691660828</v>
      </c>
      <c r="G12" s="241">
        <f t="shared" si="3"/>
        <v>0.35247129306040936</v>
      </c>
      <c r="H12" s="266">
        <f t="shared" si="4"/>
        <v>9.9525903856198916E-2</v>
      </c>
      <c r="I12" s="187">
        <v>280</v>
      </c>
      <c r="J12" s="187">
        <v>275</v>
      </c>
      <c r="K12" s="187">
        <v>10</v>
      </c>
      <c r="L12" s="187">
        <v>28</v>
      </c>
      <c r="M12" s="267">
        <f t="shared" si="5"/>
        <v>3.5714285714285712E-2</v>
      </c>
      <c r="N12" s="267">
        <f t="shared" si="5"/>
        <v>0.10181818181818182</v>
      </c>
      <c r="O12" s="267">
        <f t="shared" si="6"/>
        <v>-6.6103896103896109E-2</v>
      </c>
      <c r="P12" s="241">
        <f t="shared" si="23"/>
        <v>1.5503875968992248E-2</v>
      </c>
      <c r="Q12" s="241">
        <f t="shared" si="23"/>
        <v>3.9660056657223795E-2</v>
      </c>
      <c r="R12" s="241">
        <f t="shared" si="7"/>
        <v>-2.4156180688231547E-2</v>
      </c>
      <c r="S12" s="268" t="s">
        <v>245</v>
      </c>
      <c r="T12" s="269">
        <f t="shared" si="24"/>
        <v>31</v>
      </c>
      <c r="U12" s="269">
        <f t="shared" si="24"/>
        <v>48</v>
      </c>
      <c r="V12" s="270">
        <f t="shared" si="25"/>
        <v>-0.35416666666666663</v>
      </c>
      <c r="W12" s="269">
        <f t="shared" si="26"/>
        <v>8</v>
      </c>
      <c r="X12" s="269">
        <f t="shared" si="26"/>
        <v>16</v>
      </c>
      <c r="Y12" s="270">
        <f t="shared" si="27"/>
        <v>-0.5</v>
      </c>
      <c r="Z12" s="269">
        <f t="shared" ref="Z12:Z21" si="42">AI12+AY12</f>
        <v>0</v>
      </c>
      <c r="AA12" s="269">
        <f t="shared" si="28"/>
        <v>0</v>
      </c>
      <c r="AB12" s="270">
        <f t="shared" si="29"/>
        <v>0</v>
      </c>
      <c r="AC12" s="269">
        <v>22</v>
      </c>
      <c r="AD12" s="269">
        <v>38</v>
      </c>
      <c r="AE12" s="270">
        <f t="shared" si="30"/>
        <v>-0.42105263157894735</v>
      </c>
      <c r="AF12" s="269">
        <v>4</v>
      </c>
      <c r="AG12" s="269">
        <v>8</v>
      </c>
      <c r="AH12" s="270">
        <f t="shared" si="31"/>
        <v>-0.5</v>
      </c>
      <c r="AI12" s="269">
        <v>0</v>
      </c>
      <c r="AJ12" s="269">
        <v>0</v>
      </c>
      <c r="AK12" s="270">
        <f t="shared" si="32"/>
        <v>0</v>
      </c>
      <c r="AL12" s="269">
        <v>19</v>
      </c>
      <c r="AM12" s="269">
        <v>31</v>
      </c>
      <c r="AN12" s="270">
        <f t="shared" si="33"/>
        <v>-0.38709677419354838</v>
      </c>
      <c r="AO12" s="269">
        <v>4</v>
      </c>
      <c r="AP12" s="269">
        <v>7</v>
      </c>
      <c r="AQ12" s="271">
        <f t="shared" si="34"/>
        <v>-0.4285714285714286</v>
      </c>
      <c r="AR12" s="265" t="s">
        <v>245</v>
      </c>
      <c r="AS12" s="269">
        <v>9</v>
      </c>
      <c r="AT12" s="269">
        <v>10</v>
      </c>
      <c r="AU12" s="270">
        <f t="shared" si="35"/>
        <v>-9.9999999999999978E-2</v>
      </c>
      <c r="AV12" s="269">
        <v>4</v>
      </c>
      <c r="AW12" s="269">
        <v>8</v>
      </c>
      <c r="AX12" s="270">
        <f t="shared" si="36"/>
        <v>-0.5</v>
      </c>
      <c r="AY12" s="269">
        <v>0</v>
      </c>
      <c r="AZ12" s="269">
        <v>0</v>
      </c>
      <c r="BA12" s="270">
        <f t="shared" si="37"/>
        <v>0</v>
      </c>
      <c r="BB12" s="269">
        <v>9</v>
      </c>
      <c r="BC12" s="269">
        <v>10</v>
      </c>
      <c r="BD12" s="270">
        <f t="shared" si="38"/>
        <v>-9.9999999999999978E-2</v>
      </c>
      <c r="BE12" s="269">
        <v>4</v>
      </c>
      <c r="BF12" s="269">
        <v>8</v>
      </c>
      <c r="BG12" s="270">
        <f t="shared" si="39"/>
        <v>-0.5</v>
      </c>
      <c r="BH12" s="269">
        <v>0</v>
      </c>
      <c r="BI12" s="269">
        <v>0</v>
      </c>
      <c r="BJ12" s="270">
        <f t="shared" si="40"/>
        <v>0</v>
      </c>
      <c r="BK12" s="269">
        <v>0</v>
      </c>
      <c r="BL12" s="269">
        <v>0</v>
      </c>
      <c r="BM12" s="272">
        <f t="shared" si="41"/>
        <v>0</v>
      </c>
    </row>
    <row r="13" spans="1:84" ht="22.5" customHeight="1">
      <c r="A13" s="265" t="s">
        <v>246</v>
      </c>
      <c r="B13" s="187">
        <v>954</v>
      </c>
      <c r="C13" s="187">
        <v>1046</v>
      </c>
      <c r="D13" s="187">
        <v>468</v>
      </c>
      <c r="E13" s="187">
        <v>452</v>
      </c>
      <c r="F13" s="241">
        <f t="shared" si="3"/>
        <v>0.49056603773584906</v>
      </c>
      <c r="G13" s="241">
        <f t="shared" si="3"/>
        <v>0.43212237093690248</v>
      </c>
      <c r="H13" s="266">
        <f t="shared" si="4"/>
        <v>5.8443666798946581E-2</v>
      </c>
      <c r="I13" s="187">
        <v>237</v>
      </c>
      <c r="J13" s="187">
        <v>232</v>
      </c>
      <c r="K13" s="187">
        <v>24</v>
      </c>
      <c r="L13" s="187">
        <v>24</v>
      </c>
      <c r="M13" s="267">
        <f t="shared" si="5"/>
        <v>0.10126582278481013</v>
      </c>
      <c r="N13" s="267">
        <f t="shared" si="5"/>
        <v>0.10344827586206896</v>
      </c>
      <c r="O13" s="267">
        <f t="shared" si="6"/>
        <v>-2.1824530772588391E-3</v>
      </c>
      <c r="P13" s="241">
        <f t="shared" si="23"/>
        <v>5.128205128205128E-2</v>
      </c>
      <c r="Q13" s="241">
        <f t="shared" si="23"/>
        <v>5.3097345132743362E-2</v>
      </c>
      <c r="R13" s="241">
        <f t="shared" si="7"/>
        <v>-1.8152938506920818E-3</v>
      </c>
      <c r="S13" s="268" t="s">
        <v>246</v>
      </c>
      <c r="T13" s="269">
        <f t="shared" si="24"/>
        <v>21</v>
      </c>
      <c r="U13" s="269">
        <f t="shared" si="24"/>
        <v>32</v>
      </c>
      <c r="V13" s="270">
        <f t="shared" si="25"/>
        <v>-0.34375</v>
      </c>
      <c r="W13" s="269">
        <f t="shared" si="26"/>
        <v>6</v>
      </c>
      <c r="X13" s="269">
        <f t="shared" si="26"/>
        <v>7</v>
      </c>
      <c r="Y13" s="270">
        <f t="shared" si="27"/>
        <v>-0.1428571428571429</v>
      </c>
      <c r="Z13" s="269">
        <f t="shared" si="42"/>
        <v>0</v>
      </c>
      <c r="AA13" s="269">
        <f t="shared" si="28"/>
        <v>0</v>
      </c>
      <c r="AB13" s="270">
        <f t="shared" si="29"/>
        <v>0</v>
      </c>
      <c r="AC13" s="269">
        <v>13</v>
      </c>
      <c r="AD13" s="269">
        <v>17</v>
      </c>
      <c r="AE13" s="270">
        <f t="shared" si="30"/>
        <v>-0.23529411764705888</v>
      </c>
      <c r="AF13" s="269">
        <v>3</v>
      </c>
      <c r="AG13" s="269">
        <v>4</v>
      </c>
      <c r="AH13" s="270">
        <f t="shared" si="31"/>
        <v>-0.25</v>
      </c>
      <c r="AI13" s="269">
        <v>0</v>
      </c>
      <c r="AJ13" s="269">
        <v>0</v>
      </c>
      <c r="AK13" s="270">
        <f t="shared" si="32"/>
        <v>0</v>
      </c>
      <c r="AL13" s="269">
        <v>7</v>
      </c>
      <c r="AM13" s="269">
        <v>10</v>
      </c>
      <c r="AN13" s="270">
        <f t="shared" si="33"/>
        <v>-0.30000000000000004</v>
      </c>
      <c r="AO13" s="269">
        <v>3</v>
      </c>
      <c r="AP13" s="269">
        <v>3</v>
      </c>
      <c r="AQ13" s="271">
        <f t="shared" si="34"/>
        <v>0</v>
      </c>
      <c r="AR13" s="265" t="s">
        <v>246</v>
      </c>
      <c r="AS13" s="269">
        <v>8</v>
      </c>
      <c r="AT13" s="269">
        <v>15</v>
      </c>
      <c r="AU13" s="270">
        <f t="shared" si="35"/>
        <v>-0.46666666666666667</v>
      </c>
      <c r="AV13" s="269">
        <v>3</v>
      </c>
      <c r="AW13" s="269">
        <v>3</v>
      </c>
      <c r="AX13" s="270">
        <f t="shared" si="36"/>
        <v>0</v>
      </c>
      <c r="AY13" s="269">
        <v>0</v>
      </c>
      <c r="AZ13" s="269">
        <v>0</v>
      </c>
      <c r="BA13" s="270">
        <f t="shared" si="37"/>
        <v>0</v>
      </c>
      <c r="BB13" s="269">
        <v>8</v>
      </c>
      <c r="BC13" s="269">
        <v>15</v>
      </c>
      <c r="BD13" s="270">
        <f t="shared" si="38"/>
        <v>-0.46666666666666667</v>
      </c>
      <c r="BE13" s="269">
        <v>3</v>
      </c>
      <c r="BF13" s="269">
        <v>3</v>
      </c>
      <c r="BG13" s="270">
        <f t="shared" si="39"/>
        <v>0</v>
      </c>
      <c r="BH13" s="269">
        <v>0</v>
      </c>
      <c r="BI13" s="269">
        <v>0</v>
      </c>
      <c r="BJ13" s="270">
        <f t="shared" si="40"/>
        <v>0</v>
      </c>
      <c r="BK13" s="269">
        <v>0</v>
      </c>
      <c r="BL13" s="269">
        <v>0</v>
      </c>
      <c r="BM13" s="272">
        <f t="shared" si="41"/>
        <v>0</v>
      </c>
    </row>
    <row r="14" spans="1:84" ht="22.5" customHeight="1">
      <c r="A14" s="265" t="s">
        <v>247</v>
      </c>
      <c r="B14" s="187">
        <v>1629</v>
      </c>
      <c r="C14" s="187">
        <v>2041</v>
      </c>
      <c r="D14" s="187">
        <v>664</v>
      </c>
      <c r="E14" s="187">
        <v>603</v>
      </c>
      <c r="F14" s="241">
        <f t="shared" si="3"/>
        <v>0.4076120319214242</v>
      </c>
      <c r="G14" s="241">
        <f t="shared" si="3"/>
        <v>0.29544341009309161</v>
      </c>
      <c r="H14" s="266">
        <f t="shared" si="4"/>
        <v>0.11216862182833259</v>
      </c>
      <c r="I14" s="187">
        <v>286</v>
      </c>
      <c r="J14" s="187">
        <v>310</v>
      </c>
      <c r="K14" s="187">
        <v>22</v>
      </c>
      <c r="L14" s="187">
        <v>25</v>
      </c>
      <c r="M14" s="267">
        <f t="shared" si="5"/>
        <v>7.6923076923076927E-2</v>
      </c>
      <c r="N14" s="267">
        <f t="shared" si="5"/>
        <v>8.0645161290322578E-2</v>
      </c>
      <c r="O14" s="267">
        <f t="shared" si="6"/>
        <v>-3.7220843672456511E-3</v>
      </c>
      <c r="P14" s="241">
        <f t="shared" si="23"/>
        <v>3.313253012048193E-2</v>
      </c>
      <c r="Q14" s="241">
        <f t="shared" si="23"/>
        <v>4.1459369817578771E-2</v>
      </c>
      <c r="R14" s="241">
        <f t="shared" si="7"/>
        <v>-8.3268396970968411E-3</v>
      </c>
      <c r="S14" s="268" t="s">
        <v>247</v>
      </c>
      <c r="T14" s="269">
        <f t="shared" si="24"/>
        <v>41</v>
      </c>
      <c r="U14" s="269">
        <f t="shared" si="24"/>
        <v>73</v>
      </c>
      <c r="V14" s="270">
        <f t="shared" si="25"/>
        <v>-0.43835616438356162</v>
      </c>
      <c r="W14" s="269">
        <f t="shared" si="26"/>
        <v>8</v>
      </c>
      <c r="X14" s="269">
        <f t="shared" si="26"/>
        <v>13</v>
      </c>
      <c r="Y14" s="270">
        <f t="shared" si="27"/>
        <v>-0.38461538461538458</v>
      </c>
      <c r="Z14" s="269">
        <f t="shared" si="42"/>
        <v>0</v>
      </c>
      <c r="AA14" s="269">
        <f t="shared" si="28"/>
        <v>2</v>
      </c>
      <c r="AB14" s="270">
        <f t="shared" si="29"/>
        <v>-1</v>
      </c>
      <c r="AC14" s="269">
        <v>27</v>
      </c>
      <c r="AD14" s="269">
        <v>51</v>
      </c>
      <c r="AE14" s="270">
        <f t="shared" si="30"/>
        <v>-0.47058823529411764</v>
      </c>
      <c r="AF14" s="269">
        <v>5</v>
      </c>
      <c r="AG14" s="269">
        <v>6</v>
      </c>
      <c r="AH14" s="270">
        <f t="shared" si="31"/>
        <v>-0.16666666666666663</v>
      </c>
      <c r="AI14" s="269">
        <v>0</v>
      </c>
      <c r="AJ14" s="269">
        <v>0</v>
      </c>
      <c r="AK14" s="270">
        <f t="shared" si="32"/>
        <v>0</v>
      </c>
      <c r="AL14" s="269">
        <v>20</v>
      </c>
      <c r="AM14" s="269">
        <v>47</v>
      </c>
      <c r="AN14" s="270">
        <f t="shared" si="33"/>
        <v>-0.57446808510638303</v>
      </c>
      <c r="AO14" s="269">
        <v>5</v>
      </c>
      <c r="AP14" s="269">
        <v>4</v>
      </c>
      <c r="AQ14" s="271">
        <f t="shared" si="34"/>
        <v>0.25</v>
      </c>
      <c r="AR14" s="265" t="s">
        <v>247</v>
      </c>
      <c r="AS14" s="269">
        <v>14</v>
      </c>
      <c r="AT14" s="269">
        <v>22</v>
      </c>
      <c r="AU14" s="270">
        <f t="shared" si="35"/>
        <v>-0.36363636363636365</v>
      </c>
      <c r="AV14" s="269">
        <v>3</v>
      </c>
      <c r="AW14" s="269">
        <v>7</v>
      </c>
      <c r="AX14" s="270">
        <f t="shared" si="36"/>
        <v>-0.5714285714285714</v>
      </c>
      <c r="AY14" s="269">
        <v>0</v>
      </c>
      <c r="AZ14" s="269">
        <v>2</v>
      </c>
      <c r="BA14" s="270">
        <f t="shared" si="37"/>
        <v>-1</v>
      </c>
      <c r="BB14" s="269">
        <v>14</v>
      </c>
      <c r="BC14" s="269">
        <v>22</v>
      </c>
      <c r="BD14" s="270">
        <f t="shared" si="38"/>
        <v>-0.36363636363636365</v>
      </c>
      <c r="BE14" s="269">
        <v>3</v>
      </c>
      <c r="BF14" s="269">
        <v>7</v>
      </c>
      <c r="BG14" s="270">
        <f t="shared" si="39"/>
        <v>-0.5714285714285714</v>
      </c>
      <c r="BH14" s="269">
        <v>0</v>
      </c>
      <c r="BI14" s="269">
        <v>2</v>
      </c>
      <c r="BJ14" s="270">
        <f t="shared" si="40"/>
        <v>-1</v>
      </c>
      <c r="BK14" s="269">
        <v>1</v>
      </c>
      <c r="BL14" s="269">
        <v>0</v>
      </c>
      <c r="BM14" s="272">
        <f t="shared" si="41"/>
        <v>1</v>
      </c>
    </row>
    <row r="15" spans="1:84" ht="22.5" hidden="1" customHeight="1">
      <c r="A15" s="265" t="s">
        <v>248</v>
      </c>
      <c r="B15" s="187" t="s">
        <v>278</v>
      </c>
      <c r="C15" s="187" t="s">
        <v>278</v>
      </c>
      <c r="D15" s="187" t="s">
        <v>278</v>
      </c>
      <c r="E15" s="187" t="s">
        <v>278</v>
      </c>
      <c r="F15" s="241" t="e">
        <f t="shared" si="3"/>
        <v>#VALUE!</v>
      </c>
      <c r="G15" s="241" t="e">
        <f t="shared" si="3"/>
        <v>#VALUE!</v>
      </c>
      <c r="H15" s="266" t="e">
        <f t="shared" si="4"/>
        <v>#VALUE!</v>
      </c>
      <c r="I15" s="187">
        <v>0</v>
      </c>
      <c r="J15" s="187">
        <v>0</v>
      </c>
      <c r="K15" s="187">
        <v>0</v>
      </c>
      <c r="L15" s="187">
        <v>0</v>
      </c>
      <c r="M15" s="267">
        <f t="shared" si="5"/>
        <v>0</v>
      </c>
      <c r="N15" s="267">
        <f t="shared" si="5"/>
        <v>0</v>
      </c>
      <c r="O15" s="267">
        <f t="shared" si="6"/>
        <v>0</v>
      </c>
      <c r="P15" s="241" t="e">
        <f t="shared" si="23"/>
        <v>#VALUE!</v>
      </c>
      <c r="Q15" s="241" t="e">
        <f t="shared" si="23"/>
        <v>#VALUE!</v>
      </c>
      <c r="R15" s="241" t="e">
        <f t="shared" si="7"/>
        <v>#VALUE!</v>
      </c>
      <c r="S15" s="268" t="s">
        <v>248</v>
      </c>
      <c r="T15" s="269">
        <f t="shared" si="24"/>
        <v>0</v>
      </c>
      <c r="U15" s="269">
        <f t="shared" si="24"/>
        <v>0</v>
      </c>
      <c r="V15" s="270">
        <f t="shared" si="25"/>
        <v>0</v>
      </c>
      <c r="W15" s="269">
        <f t="shared" si="26"/>
        <v>0</v>
      </c>
      <c r="X15" s="269">
        <f t="shared" si="26"/>
        <v>0</v>
      </c>
      <c r="Y15" s="270">
        <f t="shared" si="27"/>
        <v>0</v>
      </c>
      <c r="Z15" s="269">
        <f t="shared" si="42"/>
        <v>0</v>
      </c>
      <c r="AA15" s="269">
        <f t="shared" si="28"/>
        <v>0</v>
      </c>
      <c r="AB15" s="270">
        <f t="shared" si="29"/>
        <v>0</v>
      </c>
      <c r="AC15" s="269">
        <v>0</v>
      </c>
      <c r="AD15" s="269">
        <v>0</v>
      </c>
      <c r="AE15" s="270">
        <f t="shared" si="30"/>
        <v>0</v>
      </c>
      <c r="AF15" s="269">
        <v>0</v>
      </c>
      <c r="AG15" s="269">
        <v>0</v>
      </c>
      <c r="AH15" s="270">
        <f t="shared" si="31"/>
        <v>0</v>
      </c>
      <c r="AI15" s="269">
        <v>0</v>
      </c>
      <c r="AJ15" s="269">
        <v>0</v>
      </c>
      <c r="AK15" s="270">
        <f t="shared" si="32"/>
        <v>0</v>
      </c>
      <c r="AL15" s="269">
        <v>0</v>
      </c>
      <c r="AM15" s="269">
        <v>0</v>
      </c>
      <c r="AN15" s="270">
        <f t="shared" si="33"/>
        <v>0</v>
      </c>
      <c r="AO15" s="269">
        <v>0</v>
      </c>
      <c r="AP15" s="269">
        <v>0</v>
      </c>
      <c r="AQ15" s="271">
        <f t="shared" si="34"/>
        <v>0</v>
      </c>
      <c r="AR15" s="265" t="s">
        <v>248</v>
      </c>
      <c r="AS15" s="269">
        <v>0</v>
      </c>
      <c r="AT15" s="269">
        <v>0</v>
      </c>
      <c r="AU15" s="270">
        <f t="shared" si="35"/>
        <v>0</v>
      </c>
      <c r="AV15" s="269">
        <v>0</v>
      </c>
      <c r="AW15" s="269">
        <v>0</v>
      </c>
      <c r="AX15" s="270">
        <f t="shared" si="36"/>
        <v>0</v>
      </c>
      <c r="AY15" s="269">
        <v>0</v>
      </c>
      <c r="AZ15" s="269">
        <v>0</v>
      </c>
      <c r="BA15" s="270">
        <f t="shared" si="37"/>
        <v>0</v>
      </c>
      <c r="BB15" s="269">
        <v>0</v>
      </c>
      <c r="BC15" s="269">
        <v>0</v>
      </c>
      <c r="BD15" s="270">
        <f t="shared" si="38"/>
        <v>0</v>
      </c>
      <c r="BE15" s="269">
        <v>0</v>
      </c>
      <c r="BF15" s="269">
        <v>0</v>
      </c>
      <c r="BG15" s="270">
        <f t="shared" si="39"/>
        <v>0</v>
      </c>
      <c r="BH15" s="269">
        <v>0</v>
      </c>
      <c r="BI15" s="269">
        <v>0</v>
      </c>
      <c r="BJ15" s="270">
        <f t="shared" si="40"/>
        <v>0</v>
      </c>
      <c r="BK15" s="269">
        <v>0</v>
      </c>
      <c r="BL15" s="269">
        <v>0</v>
      </c>
      <c r="BM15" s="272">
        <f t="shared" si="41"/>
        <v>0</v>
      </c>
    </row>
    <row r="16" spans="1:84" ht="22.5" customHeight="1">
      <c r="A16" s="265" t="s">
        <v>249</v>
      </c>
      <c r="B16" s="187">
        <v>698</v>
      </c>
      <c r="C16" s="187">
        <v>637</v>
      </c>
      <c r="D16" s="187">
        <v>362</v>
      </c>
      <c r="E16" s="187">
        <v>381</v>
      </c>
      <c r="F16" s="241">
        <f t="shared" si="3"/>
        <v>0.51862464183381085</v>
      </c>
      <c r="G16" s="241">
        <f t="shared" si="3"/>
        <v>0.59811616954474101</v>
      </c>
      <c r="H16" s="266">
        <f t="shared" si="4"/>
        <v>-7.9491527710930154E-2</v>
      </c>
      <c r="I16" s="187">
        <v>224</v>
      </c>
      <c r="J16" s="187">
        <v>215</v>
      </c>
      <c r="K16" s="187">
        <v>31</v>
      </c>
      <c r="L16" s="187">
        <v>26</v>
      </c>
      <c r="M16" s="267">
        <f t="shared" si="5"/>
        <v>0.13839285714285715</v>
      </c>
      <c r="N16" s="267">
        <f t="shared" si="5"/>
        <v>0.12093023255813953</v>
      </c>
      <c r="O16" s="267">
        <f t="shared" si="6"/>
        <v>1.7462624584717618E-2</v>
      </c>
      <c r="P16" s="241">
        <f t="shared" si="23"/>
        <v>8.5635359116022103E-2</v>
      </c>
      <c r="Q16" s="241">
        <f t="shared" si="23"/>
        <v>6.8241469816272965E-2</v>
      </c>
      <c r="R16" s="241">
        <f t="shared" si="7"/>
        <v>1.7393889299749138E-2</v>
      </c>
      <c r="S16" s="268" t="s">
        <v>249</v>
      </c>
      <c r="T16" s="269">
        <f t="shared" si="24"/>
        <v>21</v>
      </c>
      <c r="U16" s="269">
        <f t="shared" si="24"/>
        <v>20</v>
      </c>
      <c r="V16" s="270">
        <f t="shared" si="25"/>
        <v>5.0000000000000044E-2</v>
      </c>
      <c r="W16" s="269">
        <f t="shared" si="26"/>
        <v>7</v>
      </c>
      <c r="X16" s="269">
        <f t="shared" si="26"/>
        <v>9</v>
      </c>
      <c r="Y16" s="270">
        <f t="shared" si="27"/>
        <v>-0.22222222222222221</v>
      </c>
      <c r="Z16" s="269">
        <f t="shared" si="42"/>
        <v>0</v>
      </c>
      <c r="AA16" s="269">
        <f t="shared" si="28"/>
        <v>7</v>
      </c>
      <c r="AB16" s="270">
        <f t="shared" si="29"/>
        <v>-1</v>
      </c>
      <c r="AC16" s="269">
        <v>20</v>
      </c>
      <c r="AD16" s="269">
        <v>18</v>
      </c>
      <c r="AE16" s="270">
        <f t="shared" si="30"/>
        <v>0.11111111111111116</v>
      </c>
      <c r="AF16" s="269">
        <v>6</v>
      </c>
      <c r="AG16" s="269">
        <v>6</v>
      </c>
      <c r="AH16" s="270">
        <f t="shared" si="31"/>
        <v>0</v>
      </c>
      <c r="AI16" s="269">
        <v>0</v>
      </c>
      <c r="AJ16" s="269">
        <v>0</v>
      </c>
      <c r="AK16" s="270">
        <f t="shared" si="32"/>
        <v>0</v>
      </c>
      <c r="AL16" s="269">
        <v>2</v>
      </c>
      <c r="AM16" s="269">
        <v>2</v>
      </c>
      <c r="AN16" s="270">
        <f t="shared" si="33"/>
        <v>0</v>
      </c>
      <c r="AO16" s="269">
        <v>0</v>
      </c>
      <c r="AP16" s="269">
        <v>0</v>
      </c>
      <c r="AQ16" s="271">
        <f t="shared" si="34"/>
        <v>0</v>
      </c>
      <c r="AR16" s="265" t="s">
        <v>249</v>
      </c>
      <c r="AS16" s="269">
        <v>1</v>
      </c>
      <c r="AT16" s="269">
        <v>2</v>
      </c>
      <c r="AU16" s="270">
        <f t="shared" si="35"/>
        <v>-0.5</v>
      </c>
      <c r="AV16" s="269">
        <v>1</v>
      </c>
      <c r="AW16" s="269">
        <v>3</v>
      </c>
      <c r="AX16" s="270">
        <f t="shared" si="36"/>
        <v>-0.66666666666666674</v>
      </c>
      <c r="AY16" s="269">
        <v>0</v>
      </c>
      <c r="AZ16" s="269">
        <v>7</v>
      </c>
      <c r="BA16" s="270">
        <f t="shared" si="37"/>
        <v>-1</v>
      </c>
      <c r="BB16" s="269">
        <v>1</v>
      </c>
      <c r="BC16" s="269">
        <v>2</v>
      </c>
      <c r="BD16" s="270">
        <f t="shared" si="38"/>
        <v>-0.5</v>
      </c>
      <c r="BE16" s="269">
        <v>1</v>
      </c>
      <c r="BF16" s="269">
        <v>2</v>
      </c>
      <c r="BG16" s="270">
        <f t="shared" si="39"/>
        <v>-0.5</v>
      </c>
      <c r="BH16" s="269">
        <v>0</v>
      </c>
      <c r="BI16" s="269">
        <v>7</v>
      </c>
      <c r="BJ16" s="270">
        <f t="shared" si="40"/>
        <v>-1</v>
      </c>
      <c r="BK16" s="269">
        <v>0</v>
      </c>
      <c r="BL16" s="269">
        <v>0</v>
      </c>
      <c r="BM16" s="272">
        <f t="shared" si="41"/>
        <v>0</v>
      </c>
    </row>
    <row r="17" spans="1:65" ht="22.5" hidden="1" customHeight="1">
      <c r="A17" s="265" t="s">
        <v>248</v>
      </c>
      <c r="B17" s="187" t="s">
        <v>278</v>
      </c>
      <c r="C17" s="187" t="s">
        <v>278</v>
      </c>
      <c r="D17" s="187" t="s">
        <v>278</v>
      </c>
      <c r="E17" s="187" t="s">
        <v>278</v>
      </c>
      <c r="F17" s="241" t="e">
        <f t="shared" si="3"/>
        <v>#VALUE!</v>
      </c>
      <c r="G17" s="241" t="e">
        <f t="shared" si="3"/>
        <v>#VALUE!</v>
      </c>
      <c r="H17" s="266" t="e">
        <f t="shared" si="4"/>
        <v>#VALUE!</v>
      </c>
      <c r="I17" s="187">
        <v>0</v>
      </c>
      <c r="J17" s="187">
        <v>0</v>
      </c>
      <c r="K17" s="187">
        <v>0</v>
      </c>
      <c r="L17" s="187">
        <v>0</v>
      </c>
      <c r="M17" s="267">
        <f t="shared" si="5"/>
        <v>0</v>
      </c>
      <c r="N17" s="267">
        <f t="shared" si="5"/>
        <v>0</v>
      </c>
      <c r="O17" s="267">
        <f t="shared" si="6"/>
        <v>0</v>
      </c>
      <c r="P17" s="241" t="e">
        <f t="shared" si="23"/>
        <v>#VALUE!</v>
      </c>
      <c r="Q17" s="241" t="e">
        <f t="shared" si="23"/>
        <v>#VALUE!</v>
      </c>
      <c r="R17" s="241" t="e">
        <f t="shared" si="7"/>
        <v>#VALUE!</v>
      </c>
      <c r="S17" s="268" t="s">
        <v>248</v>
      </c>
      <c r="T17" s="269">
        <f t="shared" si="24"/>
        <v>0</v>
      </c>
      <c r="U17" s="269">
        <f t="shared" si="24"/>
        <v>0</v>
      </c>
      <c r="V17" s="270">
        <f t="shared" si="25"/>
        <v>0</v>
      </c>
      <c r="W17" s="269">
        <f t="shared" si="26"/>
        <v>0</v>
      </c>
      <c r="X17" s="269">
        <f t="shared" si="26"/>
        <v>0</v>
      </c>
      <c r="Y17" s="270">
        <f t="shared" si="27"/>
        <v>0</v>
      </c>
      <c r="Z17" s="269">
        <f t="shared" si="42"/>
        <v>0</v>
      </c>
      <c r="AA17" s="269">
        <f t="shared" si="28"/>
        <v>7</v>
      </c>
      <c r="AB17" s="270">
        <f t="shared" si="29"/>
        <v>-1</v>
      </c>
      <c r="AC17" s="269">
        <v>0</v>
      </c>
      <c r="AD17" s="269">
        <v>0</v>
      </c>
      <c r="AE17" s="270">
        <f t="shared" si="30"/>
        <v>0</v>
      </c>
      <c r="AF17" s="269">
        <v>0</v>
      </c>
      <c r="AG17" s="269">
        <v>0</v>
      </c>
      <c r="AH17" s="270">
        <f t="shared" si="31"/>
        <v>0</v>
      </c>
      <c r="AI17" s="269">
        <v>0</v>
      </c>
      <c r="AJ17" s="269">
        <v>0</v>
      </c>
      <c r="AK17" s="270">
        <f t="shared" si="32"/>
        <v>0</v>
      </c>
      <c r="AL17" s="269">
        <v>0</v>
      </c>
      <c r="AM17" s="269">
        <v>0</v>
      </c>
      <c r="AN17" s="270">
        <f t="shared" si="33"/>
        <v>0</v>
      </c>
      <c r="AO17" s="269">
        <v>0</v>
      </c>
      <c r="AP17" s="269">
        <v>0</v>
      </c>
      <c r="AQ17" s="271">
        <f t="shared" si="34"/>
        <v>0</v>
      </c>
      <c r="AR17" s="265" t="s">
        <v>248</v>
      </c>
      <c r="AS17" s="269">
        <v>0</v>
      </c>
      <c r="AT17" s="269">
        <v>0</v>
      </c>
      <c r="AU17" s="270">
        <f t="shared" si="35"/>
        <v>0</v>
      </c>
      <c r="AV17" s="269">
        <v>0</v>
      </c>
      <c r="AW17" s="269">
        <v>0</v>
      </c>
      <c r="AX17" s="270">
        <f t="shared" si="36"/>
        <v>0</v>
      </c>
      <c r="AY17" s="269">
        <v>0</v>
      </c>
      <c r="AZ17" s="269">
        <v>7</v>
      </c>
      <c r="BA17" s="270">
        <f t="shared" si="37"/>
        <v>-1</v>
      </c>
      <c r="BB17" s="269">
        <v>0</v>
      </c>
      <c r="BC17" s="269">
        <v>0</v>
      </c>
      <c r="BD17" s="270">
        <f t="shared" si="38"/>
        <v>0</v>
      </c>
      <c r="BE17" s="269">
        <v>0</v>
      </c>
      <c r="BF17" s="269">
        <v>0</v>
      </c>
      <c r="BG17" s="270">
        <f t="shared" si="39"/>
        <v>0</v>
      </c>
      <c r="BH17" s="269">
        <v>0</v>
      </c>
      <c r="BI17" s="269">
        <v>7</v>
      </c>
      <c r="BJ17" s="270">
        <f t="shared" si="40"/>
        <v>-1</v>
      </c>
      <c r="BK17" s="269">
        <v>0</v>
      </c>
      <c r="BL17" s="269">
        <v>0</v>
      </c>
      <c r="BM17" s="272">
        <f t="shared" si="41"/>
        <v>0</v>
      </c>
    </row>
    <row r="18" spans="1:65" ht="22.5" customHeight="1">
      <c r="A18" s="265" t="s">
        <v>250</v>
      </c>
      <c r="B18" s="187">
        <v>1518</v>
      </c>
      <c r="C18" s="187">
        <v>1681</v>
      </c>
      <c r="D18" s="187">
        <v>1019</v>
      </c>
      <c r="E18" s="187">
        <v>983</v>
      </c>
      <c r="F18" s="241">
        <f t="shared" si="3"/>
        <v>0.67127799736495386</v>
      </c>
      <c r="G18" s="241">
        <f t="shared" si="3"/>
        <v>0.58477096966091613</v>
      </c>
      <c r="H18" s="266">
        <f t="shared" si="4"/>
        <v>8.6507027704037731E-2</v>
      </c>
      <c r="I18" s="187">
        <v>563</v>
      </c>
      <c r="J18" s="187">
        <v>541</v>
      </c>
      <c r="K18" s="187">
        <v>113</v>
      </c>
      <c r="L18" s="187">
        <v>129</v>
      </c>
      <c r="M18" s="267">
        <f t="shared" si="5"/>
        <v>0.20071047957371227</v>
      </c>
      <c r="N18" s="267">
        <f t="shared" si="5"/>
        <v>0.23844731977818853</v>
      </c>
      <c r="O18" s="267">
        <f t="shared" si="6"/>
        <v>-3.7736840204476263E-2</v>
      </c>
      <c r="P18" s="241">
        <f t="shared" si="23"/>
        <v>0.11089303238469088</v>
      </c>
      <c r="Q18" s="241">
        <f t="shared" si="23"/>
        <v>0.13123092573753814</v>
      </c>
      <c r="R18" s="241">
        <f t="shared" si="7"/>
        <v>-2.0337893352847261E-2</v>
      </c>
      <c r="S18" s="268" t="s">
        <v>250</v>
      </c>
      <c r="T18" s="269">
        <f t="shared" si="24"/>
        <v>23</v>
      </c>
      <c r="U18" s="269">
        <f t="shared" si="24"/>
        <v>43</v>
      </c>
      <c r="V18" s="270">
        <f t="shared" si="25"/>
        <v>-0.46511627906976749</v>
      </c>
      <c r="W18" s="269">
        <f t="shared" si="26"/>
        <v>16</v>
      </c>
      <c r="X18" s="269">
        <f t="shared" si="26"/>
        <v>25</v>
      </c>
      <c r="Y18" s="270">
        <f t="shared" si="27"/>
        <v>-0.36</v>
      </c>
      <c r="Z18" s="269">
        <f t="shared" si="42"/>
        <v>2</v>
      </c>
      <c r="AA18" s="269">
        <f t="shared" si="28"/>
        <v>0</v>
      </c>
      <c r="AB18" s="270">
        <f t="shared" si="29"/>
        <v>2</v>
      </c>
      <c r="AC18" s="269">
        <v>12</v>
      </c>
      <c r="AD18" s="269">
        <v>20</v>
      </c>
      <c r="AE18" s="270">
        <f t="shared" si="30"/>
        <v>-0.4</v>
      </c>
      <c r="AF18" s="269">
        <v>6</v>
      </c>
      <c r="AG18" s="269">
        <v>7</v>
      </c>
      <c r="AH18" s="270">
        <f t="shared" si="31"/>
        <v>-0.1428571428571429</v>
      </c>
      <c r="AI18" s="269">
        <v>0</v>
      </c>
      <c r="AJ18" s="269">
        <v>0</v>
      </c>
      <c r="AK18" s="270">
        <f t="shared" si="32"/>
        <v>0</v>
      </c>
      <c r="AL18" s="269">
        <v>2</v>
      </c>
      <c r="AM18" s="269">
        <v>9</v>
      </c>
      <c r="AN18" s="270">
        <f t="shared" si="33"/>
        <v>-0.77777777777777779</v>
      </c>
      <c r="AO18" s="269">
        <v>3</v>
      </c>
      <c r="AP18" s="269">
        <v>5</v>
      </c>
      <c r="AQ18" s="271">
        <f t="shared" si="34"/>
        <v>-0.4</v>
      </c>
      <c r="AR18" s="265" t="s">
        <v>250</v>
      </c>
      <c r="AS18" s="269">
        <v>11</v>
      </c>
      <c r="AT18" s="269">
        <v>23</v>
      </c>
      <c r="AU18" s="270">
        <f t="shared" si="35"/>
        <v>-0.52173913043478259</v>
      </c>
      <c r="AV18" s="269">
        <v>10</v>
      </c>
      <c r="AW18" s="269">
        <v>18</v>
      </c>
      <c r="AX18" s="270">
        <f t="shared" si="36"/>
        <v>-0.44444444444444442</v>
      </c>
      <c r="AY18" s="269">
        <v>2</v>
      </c>
      <c r="AZ18" s="269">
        <v>0</v>
      </c>
      <c r="BA18" s="270">
        <f t="shared" si="37"/>
        <v>2</v>
      </c>
      <c r="BB18" s="269">
        <v>8</v>
      </c>
      <c r="BC18" s="269">
        <v>20</v>
      </c>
      <c r="BD18" s="270">
        <f t="shared" si="38"/>
        <v>-0.6</v>
      </c>
      <c r="BE18" s="269">
        <v>7</v>
      </c>
      <c r="BF18" s="269">
        <v>17</v>
      </c>
      <c r="BG18" s="270">
        <f t="shared" si="39"/>
        <v>-0.58823529411764708</v>
      </c>
      <c r="BH18" s="269">
        <v>2</v>
      </c>
      <c r="BI18" s="269">
        <v>0</v>
      </c>
      <c r="BJ18" s="270">
        <f t="shared" si="40"/>
        <v>2</v>
      </c>
      <c r="BK18" s="269">
        <v>0</v>
      </c>
      <c r="BL18" s="269">
        <v>0</v>
      </c>
      <c r="BM18" s="272">
        <f t="shared" si="41"/>
        <v>0</v>
      </c>
    </row>
    <row r="19" spans="1:65" ht="22.5" customHeight="1">
      <c r="A19" s="265" t="s">
        <v>251</v>
      </c>
      <c r="B19" s="187">
        <v>1097</v>
      </c>
      <c r="C19" s="187">
        <v>1243</v>
      </c>
      <c r="D19" s="187">
        <v>702</v>
      </c>
      <c r="E19" s="187">
        <v>683</v>
      </c>
      <c r="F19" s="241">
        <f t="shared" si="3"/>
        <v>0.63992707383773928</v>
      </c>
      <c r="G19" s="241">
        <f t="shared" si="3"/>
        <v>0.54947707160096537</v>
      </c>
      <c r="H19" s="266">
        <f t="shared" si="4"/>
        <v>9.0450002236773908E-2</v>
      </c>
      <c r="I19" s="187">
        <v>390</v>
      </c>
      <c r="J19" s="187">
        <v>381</v>
      </c>
      <c r="K19" s="187">
        <v>93</v>
      </c>
      <c r="L19" s="187">
        <v>105</v>
      </c>
      <c r="M19" s="267">
        <f t="shared" si="5"/>
        <v>0.23846153846153847</v>
      </c>
      <c r="N19" s="267">
        <f t="shared" si="5"/>
        <v>0.27559055118110237</v>
      </c>
      <c r="O19" s="267">
        <f t="shared" si="6"/>
        <v>-3.7129012719563897E-2</v>
      </c>
      <c r="P19" s="241">
        <f t="shared" si="23"/>
        <v>0.13247863247863248</v>
      </c>
      <c r="Q19" s="241">
        <f t="shared" si="23"/>
        <v>0.15373352855051245</v>
      </c>
      <c r="R19" s="241">
        <f t="shared" si="7"/>
        <v>-2.125489607187997E-2</v>
      </c>
      <c r="S19" s="268" t="s">
        <v>251</v>
      </c>
      <c r="T19" s="269">
        <f t="shared" si="24"/>
        <v>15</v>
      </c>
      <c r="U19" s="269">
        <f t="shared" si="24"/>
        <v>28</v>
      </c>
      <c r="V19" s="270">
        <f t="shared" si="25"/>
        <v>-0.4642857142857143</v>
      </c>
      <c r="W19" s="269">
        <f t="shared" si="26"/>
        <v>11</v>
      </c>
      <c r="X19" s="269">
        <f t="shared" si="26"/>
        <v>20</v>
      </c>
      <c r="Y19" s="270">
        <f t="shared" si="27"/>
        <v>-0.44999999999999996</v>
      </c>
      <c r="Z19" s="269">
        <f t="shared" si="42"/>
        <v>2</v>
      </c>
      <c r="AA19" s="269">
        <f t="shared" si="28"/>
        <v>0</v>
      </c>
      <c r="AB19" s="270">
        <f t="shared" si="29"/>
        <v>2</v>
      </c>
      <c r="AC19" s="269">
        <v>6</v>
      </c>
      <c r="AD19" s="269">
        <v>12</v>
      </c>
      <c r="AE19" s="270">
        <f t="shared" si="30"/>
        <v>-0.5</v>
      </c>
      <c r="AF19" s="269">
        <v>5</v>
      </c>
      <c r="AG19" s="269">
        <v>6</v>
      </c>
      <c r="AH19" s="270">
        <f t="shared" si="31"/>
        <v>-0.16666666666666663</v>
      </c>
      <c r="AI19" s="269">
        <v>0</v>
      </c>
      <c r="AJ19" s="269">
        <v>0</v>
      </c>
      <c r="AK19" s="270">
        <f t="shared" si="32"/>
        <v>0</v>
      </c>
      <c r="AL19" s="269">
        <v>1</v>
      </c>
      <c r="AM19" s="269">
        <v>6</v>
      </c>
      <c r="AN19" s="270">
        <f t="shared" si="33"/>
        <v>-0.83333333333333337</v>
      </c>
      <c r="AO19" s="269">
        <v>3</v>
      </c>
      <c r="AP19" s="269">
        <v>4</v>
      </c>
      <c r="AQ19" s="271">
        <f t="shared" si="34"/>
        <v>-0.25</v>
      </c>
      <c r="AR19" s="265" t="s">
        <v>251</v>
      </c>
      <c r="AS19" s="269">
        <v>9</v>
      </c>
      <c r="AT19" s="269">
        <v>16</v>
      </c>
      <c r="AU19" s="270">
        <f t="shared" si="35"/>
        <v>-0.4375</v>
      </c>
      <c r="AV19" s="269">
        <v>6</v>
      </c>
      <c r="AW19" s="269">
        <v>14</v>
      </c>
      <c r="AX19" s="270">
        <f t="shared" si="36"/>
        <v>-0.5714285714285714</v>
      </c>
      <c r="AY19" s="269">
        <v>2</v>
      </c>
      <c r="AZ19" s="269">
        <v>0</v>
      </c>
      <c r="BA19" s="270">
        <f t="shared" si="37"/>
        <v>2</v>
      </c>
      <c r="BB19" s="269">
        <v>7</v>
      </c>
      <c r="BC19" s="269">
        <v>15</v>
      </c>
      <c r="BD19" s="270">
        <f t="shared" si="38"/>
        <v>-0.53333333333333333</v>
      </c>
      <c r="BE19" s="269">
        <v>5</v>
      </c>
      <c r="BF19" s="269">
        <v>13</v>
      </c>
      <c r="BG19" s="270">
        <f t="shared" si="39"/>
        <v>-0.61538461538461542</v>
      </c>
      <c r="BH19" s="269">
        <v>2</v>
      </c>
      <c r="BI19" s="269">
        <v>0</v>
      </c>
      <c r="BJ19" s="270">
        <f t="shared" si="40"/>
        <v>2</v>
      </c>
      <c r="BK19" s="269">
        <v>0</v>
      </c>
      <c r="BL19" s="269">
        <v>0</v>
      </c>
      <c r="BM19" s="272">
        <f t="shared" si="41"/>
        <v>0</v>
      </c>
    </row>
    <row r="20" spans="1:65" ht="22.5" customHeight="1">
      <c r="A20" s="265" t="s">
        <v>252</v>
      </c>
      <c r="B20" s="187">
        <v>248</v>
      </c>
      <c r="C20" s="187">
        <v>277</v>
      </c>
      <c r="D20" s="187">
        <v>211</v>
      </c>
      <c r="E20" s="187">
        <v>208</v>
      </c>
      <c r="F20" s="241">
        <f t="shared" si="3"/>
        <v>0.85080645161290325</v>
      </c>
      <c r="G20" s="241">
        <f t="shared" si="3"/>
        <v>0.75090252707581229</v>
      </c>
      <c r="H20" s="266">
        <f t="shared" si="4"/>
        <v>9.990392453709096E-2</v>
      </c>
      <c r="I20" s="187">
        <v>112</v>
      </c>
      <c r="J20" s="187">
        <v>113</v>
      </c>
      <c r="K20" s="187">
        <v>13</v>
      </c>
      <c r="L20" s="187">
        <v>17</v>
      </c>
      <c r="M20" s="267">
        <f t="shared" si="5"/>
        <v>0.11607142857142858</v>
      </c>
      <c r="N20" s="267">
        <f t="shared" si="5"/>
        <v>0.15044247787610621</v>
      </c>
      <c r="O20" s="267">
        <f t="shared" si="6"/>
        <v>-3.4371049304677631E-2</v>
      </c>
      <c r="P20" s="241">
        <f t="shared" si="23"/>
        <v>6.1611374407582936E-2</v>
      </c>
      <c r="Q20" s="241">
        <f t="shared" si="23"/>
        <v>8.1730769230769232E-2</v>
      </c>
      <c r="R20" s="241">
        <f t="shared" si="7"/>
        <v>-2.0119394823186296E-2</v>
      </c>
      <c r="S20" s="268" t="s">
        <v>252</v>
      </c>
      <c r="T20" s="269">
        <f t="shared" si="24"/>
        <v>3</v>
      </c>
      <c r="U20" s="269">
        <f t="shared" si="24"/>
        <v>8</v>
      </c>
      <c r="V20" s="270">
        <f t="shared" si="25"/>
        <v>-0.625</v>
      </c>
      <c r="W20" s="269">
        <f t="shared" si="26"/>
        <v>0</v>
      </c>
      <c r="X20" s="269">
        <f t="shared" si="26"/>
        <v>5</v>
      </c>
      <c r="Y20" s="270">
        <f t="shared" si="27"/>
        <v>-1</v>
      </c>
      <c r="Z20" s="269">
        <f t="shared" si="42"/>
        <v>0</v>
      </c>
      <c r="AA20" s="269">
        <f t="shared" si="28"/>
        <v>0</v>
      </c>
      <c r="AB20" s="270">
        <f t="shared" si="29"/>
        <v>0</v>
      </c>
      <c r="AC20" s="269">
        <v>3</v>
      </c>
      <c r="AD20" s="269">
        <v>5</v>
      </c>
      <c r="AE20" s="270">
        <f t="shared" si="30"/>
        <v>-0.4</v>
      </c>
      <c r="AF20" s="269">
        <v>0</v>
      </c>
      <c r="AG20" s="269">
        <v>1</v>
      </c>
      <c r="AH20" s="270">
        <f t="shared" si="31"/>
        <v>-1</v>
      </c>
      <c r="AI20" s="269">
        <v>0</v>
      </c>
      <c r="AJ20" s="269">
        <v>0</v>
      </c>
      <c r="AK20" s="270">
        <f t="shared" si="32"/>
        <v>0</v>
      </c>
      <c r="AL20" s="269">
        <v>0</v>
      </c>
      <c r="AM20" s="269">
        <v>3</v>
      </c>
      <c r="AN20" s="270">
        <f t="shared" si="33"/>
        <v>-1</v>
      </c>
      <c r="AO20" s="269">
        <v>0</v>
      </c>
      <c r="AP20" s="269">
        <v>1</v>
      </c>
      <c r="AQ20" s="271">
        <f t="shared" si="34"/>
        <v>-1</v>
      </c>
      <c r="AR20" s="265" t="s">
        <v>252</v>
      </c>
      <c r="AS20" s="269">
        <v>0</v>
      </c>
      <c r="AT20" s="269">
        <v>3</v>
      </c>
      <c r="AU20" s="270">
        <f t="shared" si="35"/>
        <v>-1</v>
      </c>
      <c r="AV20" s="269">
        <v>0</v>
      </c>
      <c r="AW20" s="269">
        <v>4</v>
      </c>
      <c r="AX20" s="270">
        <f t="shared" si="36"/>
        <v>-1</v>
      </c>
      <c r="AY20" s="269">
        <v>0</v>
      </c>
      <c r="AZ20" s="269">
        <v>0</v>
      </c>
      <c r="BA20" s="270">
        <f t="shared" si="37"/>
        <v>0</v>
      </c>
      <c r="BB20" s="269">
        <v>0</v>
      </c>
      <c r="BC20" s="269">
        <v>3</v>
      </c>
      <c r="BD20" s="270">
        <f t="shared" si="38"/>
        <v>-1</v>
      </c>
      <c r="BE20" s="269">
        <v>0</v>
      </c>
      <c r="BF20" s="269">
        <v>4</v>
      </c>
      <c r="BG20" s="270">
        <f t="shared" si="39"/>
        <v>-1</v>
      </c>
      <c r="BH20" s="269">
        <v>0</v>
      </c>
      <c r="BI20" s="269">
        <v>0</v>
      </c>
      <c r="BJ20" s="270">
        <f t="shared" si="40"/>
        <v>0</v>
      </c>
      <c r="BK20" s="269">
        <v>0</v>
      </c>
      <c r="BL20" s="269">
        <v>0</v>
      </c>
      <c r="BM20" s="272">
        <f t="shared" si="41"/>
        <v>0</v>
      </c>
    </row>
    <row r="21" spans="1:65" ht="22.5" customHeight="1">
      <c r="A21" s="265" t="s">
        <v>253</v>
      </c>
      <c r="B21" s="187">
        <v>173</v>
      </c>
      <c r="C21" s="187">
        <v>161</v>
      </c>
      <c r="D21" s="187">
        <v>106</v>
      </c>
      <c r="E21" s="187">
        <v>92</v>
      </c>
      <c r="F21" s="241">
        <f t="shared" si="3"/>
        <v>0.61271676300578037</v>
      </c>
      <c r="G21" s="241">
        <f t="shared" si="3"/>
        <v>0.5714285714285714</v>
      </c>
      <c r="H21" s="266">
        <f t="shared" si="4"/>
        <v>4.1288191577208977E-2</v>
      </c>
      <c r="I21" s="187">
        <v>61</v>
      </c>
      <c r="J21" s="187">
        <v>47</v>
      </c>
      <c r="K21" s="187">
        <v>7</v>
      </c>
      <c r="L21" s="187">
        <v>7</v>
      </c>
      <c r="M21" s="267">
        <f t="shared" si="5"/>
        <v>0.11475409836065574</v>
      </c>
      <c r="N21" s="267">
        <f t="shared" si="5"/>
        <v>0.14893617021276595</v>
      </c>
      <c r="O21" s="267">
        <f t="shared" si="6"/>
        <v>-3.418207185211021E-2</v>
      </c>
      <c r="P21" s="241">
        <f t="shared" si="23"/>
        <v>6.6037735849056603E-2</v>
      </c>
      <c r="Q21" s="241">
        <f t="shared" si="23"/>
        <v>7.6086956521739135E-2</v>
      </c>
      <c r="R21" s="241">
        <f t="shared" si="7"/>
        <v>-1.0049220672682532E-2</v>
      </c>
      <c r="S21" s="268" t="s">
        <v>253</v>
      </c>
      <c r="T21" s="269">
        <f t="shared" si="24"/>
        <v>5</v>
      </c>
      <c r="U21" s="269">
        <f t="shared" si="24"/>
        <v>7</v>
      </c>
      <c r="V21" s="270">
        <f t="shared" si="25"/>
        <v>-0.2857142857142857</v>
      </c>
      <c r="W21" s="269">
        <f t="shared" si="26"/>
        <v>5</v>
      </c>
      <c r="X21" s="269">
        <f t="shared" si="26"/>
        <v>0</v>
      </c>
      <c r="Y21" s="270">
        <f t="shared" si="27"/>
        <v>5</v>
      </c>
      <c r="Z21" s="269">
        <f t="shared" si="42"/>
        <v>0</v>
      </c>
      <c r="AA21" s="269">
        <f t="shared" si="28"/>
        <v>1</v>
      </c>
      <c r="AB21" s="270">
        <f t="shared" si="29"/>
        <v>-1</v>
      </c>
      <c r="AC21" s="269">
        <v>3</v>
      </c>
      <c r="AD21" s="269">
        <v>3</v>
      </c>
      <c r="AE21" s="270">
        <f t="shared" si="30"/>
        <v>0</v>
      </c>
      <c r="AF21" s="269">
        <v>1</v>
      </c>
      <c r="AG21" s="269">
        <v>0</v>
      </c>
      <c r="AH21" s="270">
        <f t="shared" si="31"/>
        <v>1</v>
      </c>
      <c r="AI21" s="269">
        <v>0</v>
      </c>
      <c r="AJ21" s="269">
        <v>1</v>
      </c>
      <c r="AK21" s="270">
        <f t="shared" si="32"/>
        <v>-1</v>
      </c>
      <c r="AL21" s="269">
        <v>1</v>
      </c>
      <c r="AM21" s="269">
        <v>0</v>
      </c>
      <c r="AN21" s="270">
        <f t="shared" si="33"/>
        <v>1</v>
      </c>
      <c r="AO21" s="269">
        <v>0</v>
      </c>
      <c r="AP21" s="269">
        <v>0</v>
      </c>
      <c r="AQ21" s="271">
        <f t="shared" si="34"/>
        <v>0</v>
      </c>
      <c r="AR21" s="265" t="s">
        <v>253</v>
      </c>
      <c r="AS21" s="269">
        <v>2</v>
      </c>
      <c r="AT21" s="269">
        <v>4</v>
      </c>
      <c r="AU21" s="270">
        <f t="shared" si="35"/>
        <v>-0.5</v>
      </c>
      <c r="AV21" s="269">
        <v>4</v>
      </c>
      <c r="AW21" s="269">
        <v>0</v>
      </c>
      <c r="AX21" s="270">
        <f t="shared" si="36"/>
        <v>4</v>
      </c>
      <c r="AY21" s="269">
        <v>0</v>
      </c>
      <c r="AZ21" s="269">
        <v>0</v>
      </c>
      <c r="BA21" s="270">
        <f t="shared" si="37"/>
        <v>0</v>
      </c>
      <c r="BB21" s="269">
        <v>1</v>
      </c>
      <c r="BC21" s="269">
        <v>2</v>
      </c>
      <c r="BD21" s="270">
        <f t="shared" si="38"/>
        <v>-0.5</v>
      </c>
      <c r="BE21" s="269">
        <v>2</v>
      </c>
      <c r="BF21" s="269">
        <v>0</v>
      </c>
      <c r="BG21" s="270">
        <f t="shared" si="39"/>
        <v>2</v>
      </c>
      <c r="BH21" s="269">
        <v>0</v>
      </c>
      <c r="BI21" s="269">
        <v>0</v>
      </c>
      <c r="BJ21" s="270">
        <f t="shared" si="40"/>
        <v>0</v>
      </c>
      <c r="BK21" s="269">
        <v>0</v>
      </c>
      <c r="BL21" s="269">
        <v>0</v>
      </c>
      <c r="BM21" s="272">
        <f t="shared" si="41"/>
        <v>0</v>
      </c>
    </row>
    <row r="22" spans="1:65" ht="22.5" hidden="1" customHeight="1">
      <c r="A22" s="265" t="s">
        <v>248</v>
      </c>
      <c r="B22" s="187" t="s">
        <v>278</v>
      </c>
      <c r="C22" s="187" t="s">
        <v>278</v>
      </c>
      <c r="D22" s="187" t="s">
        <v>278</v>
      </c>
      <c r="E22" s="187" t="s">
        <v>278</v>
      </c>
      <c r="F22" s="241"/>
      <c r="G22" s="241"/>
      <c r="H22" s="266"/>
      <c r="I22" s="187">
        <v>0</v>
      </c>
      <c r="J22" s="187">
        <v>0</v>
      </c>
      <c r="K22" s="187">
        <v>0</v>
      </c>
      <c r="L22" s="187">
        <v>0</v>
      </c>
      <c r="M22" s="267"/>
      <c r="N22" s="267"/>
      <c r="O22" s="267"/>
      <c r="P22" s="241"/>
      <c r="Q22" s="241"/>
      <c r="R22" s="241"/>
      <c r="S22" s="268" t="s">
        <v>248</v>
      </c>
      <c r="T22" s="269"/>
      <c r="U22" s="269"/>
      <c r="V22" s="270"/>
      <c r="W22" s="269"/>
      <c r="X22" s="269"/>
      <c r="Y22" s="270"/>
      <c r="Z22" s="269"/>
      <c r="AA22" s="269"/>
      <c r="AB22" s="270"/>
      <c r="AC22" s="269">
        <v>0</v>
      </c>
      <c r="AD22" s="269">
        <v>0</v>
      </c>
      <c r="AE22" s="270"/>
      <c r="AF22" s="269">
        <v>0</v>
      </c>
      <c r="AG22" s="269">
        <v>0</v>
      </c>
      <c r="AH22" s="270"/>
      <c r="AI22" s="269">
        <v>0</v>
      </c>
      <c r="AJ22" s="269">
        <v>1</v>
      </c>
      <c r="AK22" s="270"/>
      <c r="AL22" s="269">
        <v>0</v>
      </c>
      <c r="AM22" s="269">
        <v>0</v>
      </c>
      <c r="AN22" s="270"/>
      <c r="AO22" s="269">
        <v>0</v>
      </c>
      <c r="AP22" s="269">
        <v>0</v>
      </c>
      <c r="AQ22" s="271"/>
      <c r="AR22" s="265" t="s">
        <v>248</v>
      </c>
      <c r="AS22" s="269">
        <v>0</v>
      </c>
      <c r="AT22" s="269">
        <v>0</v>
      </c>
      <c r="AU22" s="270"/>
      <c r="AV22" s="269">
        <v>0</v>
      </c>
      <c r="AW22" s="269">
        <v>0</v>
      </c>
      <c r="AX22" s="270"/>
      <c r="AY22" s="269">
        <v>0</v>
      </c>
      <c r="AZ22" s="269">
        <v>0</v>
      </c>
      <c r="BA22" s="270"/>
      <c r="BB22" s="269">
        <v>0</v>
      </c>
      <c r="BC22" s="269">
        <v>0</v>
      </c>
      <c r="BD22" s="270"/>
      <c r="BE22" s="269">
        <v>0</v>
      </c>
      <c r="BF22" s="269">
        <v>0</v>
      </c>
      <c r="BG22" s="270"/>
      <c r="BH22" s="269">
        <v>0</v>
      </c>
      <c r="BI22" s="269">
        <v>0</v>
      </c>
      <c r="BJ22" s="270"/>
      <c r="BK22" s="269">
        <v>0</v>
      </c>
      <c r="BL22" s="269">
        <v>0</v>
      </c>
      <c r="BM22" s="272"/>
    </row>
    <row r="23" spans="1:65" ht="22.5" customHeight="1">
      <c r="A23" s="265" t="s">
        <v>254</v>
      </c>
      <c r="B23" s="187">
        <v>700</v>
      </c>
      <c r="C23" s="187">
        <v>750</v>
      </c>
      <c r="D23" s="187">
        <v>468</v>
      </c>
      <c r="E23" s="187">
        <v>447</v>
      </c>
      <c r="F23" s="241">
        <f t="shared" si="3"/>
        <v>0.66857142857142859</v>
      </c>
      <c r="G23" s="241">
        <f t="shared" si="3"/>
        <v>0.59599999999999997</v>
      </c>
      <c r="H23" s="266">
        <f t="shared" si="4"/>
        <v>7.257142857142862E-2</v>
      </c>
      <c r="I23" s="187">
        <v>205</v>
      </c>
      <c r="J23" s="187">
        <v>216</v>
      </c>
      <c r="K23" s="187">
        <v>23</v>
      </c>
      <c r="L23" s="187">
        <v>27</v>
      </c>
      <c r="M23" s="267">
        <f t="shared" si="5"/>
        <v>0.11219512195121951</v>
      </c>
      <c r="N23" s="267">
        <f t="shared" si="5"/>
        <v>0.125</v>
      </c>
      <c r="O23" s="267">
        <f t="shared" si="6"/>
        <v>-1.2804878048780485E-2</v>
      </c>
      <c r="P23" s="241">
        <f t="shared" si="23"/>
        <v>4.9145299145299144E-2</v>
      </c>
      <c r="Q23" s="241">
        <f t="shared" si="23"/>
        <v>6.0402684563758392E-2</v>
      </c>
      <c r="R23" s="241">
        <f t="shared" si="7"/>
        <v>-1.1257385418459248E-2</v>
      </c>
      <c r="S23" s="268" t="s">
        <v>254</v>
      </c>
      <c r="T23" s="269">
        <f t="shared" ref="T23:U26" si="43">AC23+AS23</f>
        <v>20</v>
      </c>
      <c r="U23" s="269">
        <f t="shared" si="43"/>
        <v>23</v>
      </c>
      <c r="V23" s="270">
        <f t="shared" si="25"/>
        <v>-0.13043478260869568</v>
      </c>
      <c r="W23" s="269">
        <f t="shared" ref="W23:X26" si="44">AF23+AV23</f>
        <v>7</v>
      </c>
      <c r="X23" s="269">
        <f t="shared" si="44"/>
        <v>10</v>
      </c>
      <c r="Y23" s="270">
        <f t="shared" si="27"/>
        <v>-0.30000000000000004</v>
      </c>
      <c r="Z23" s="269">
        <f t="shared" ref="Z23:AA26" si="45">AI23+AY23</f>
        <v>1</v>
      </c>
      <c r="AA23" s="269">
        <f t="shared" si="45"/>
        <v>0</v>
      </c>
      <c r="AB23" s="270">
        <f t="shared" ref="AB23:AB26" si="46">IF(AA23=0,Z23,Z23/AA23-100%)</f>
        <v>1</v>
      </c>
      <c r="AC23" s="269">
        <v>14</v>
      </c>
      <c r="AD23" s="269">
        <v>18</v>
      </c>
      <c r="AE23" s="270">
        <f t="shared" si="30"/>
        <v>-0.22222222222222221</v>
      </c>
      <c r="AF23" s="269">
        <v>2</v>
      </c>
      <c r="AG23" s="269">
        <v>4</v>
      </c>
      <c r="AH23" s="270">
        <f t="shared" si="31"/>
        <v>-0.5</v>
      </c>
      <c r="AI23" s="269">
        <v>0</v>
      </c>
      <c r="AJ23" s="269">
        <v>0</v>
      </c>
      <c r="AK23" s="270">
        <f t="shared" si="32"/>
        <v>0</v>
      </c>
      <c r="AL23" s="269">
        <v>5</v>
      </c>
      <c r="AM23" s="269">
        <v>8</v>
      </c>
      <c r="AN23" s="270">
        <f t="shared" si="33"/>
        <v>-0.375</v>
      </c>
      <c r="AO23" s="269">
        <v>0</v>
      </c>
      <c r="AP23" s="269">
        <v>2</v>
      </c>
      <c r="AQ23" s="271">
        <f t="shared" si="34"/>
        <v>-1</v>
      </c>
      <c r="AR23" s="265" t="s">
        <v>254</v>
      </c>
      <c r="AS23" s="269">
        <v>6</v>
      </c>
      <c r="AT23" s="269">
        <v>5</v>
      </c>
      <c r="AU23" s="270">
        <f t="shared" si="35"/>
        <v>0.19999999999999996</v>
      </c>
      <c r="AV23" s="269">
        <v>5</v>
      </c>
      <c r="AW23" s="269">
        <v>6</v>
      </c>
      <c r="AX23" s="270">
        <f t="shared" si="36"/>
        <v>-0.16666666666666663</v>
      </c>
      <c r="AY23" s="269">
        <v>1</v>
      </c>
      <c r="AZ23" s="269">
        <v>0</v>
      </c>
      <c r="BA23" s="270">
        <f t="shared" si="37"/>
        <v>1</v>
      </c>
      <c r="BB23" s="269">
        <v>6</v>
      </c>
      <c r="BC23" s="269">
        <v>5</v>
      </c>
      <c r="BD23" s="270">
        <f t="shared" si="38"/>
        <v>0.19999999999999996</v>
      </c>
      <c r="BE23" s="269">
        <v>5</v>
      </c>
      <c r="BF23" s="269">
        <v>5</v>
      </c>
      <c r="BG23" s="270">
        <f t="shared" ref="BG23:BG26" si="47">IF(BF23=0,BE23,BE23/BF23-100%)</f>
        <v>0</v>
      </c>
      <c r="BH23" s="269">
        <v>1</v>
      </c>
      <c r="BI23" s="269">
        <v>0</v>
      </c>
      <c r="BJ23" s="270">
        <f t="shared" si="40"/>
        <v>1</v>
      </c>
      <c r="BK23" s="269">
        <v>0</v>
      </c>
      <c r="BL23" s="269">
        <v>0</v>
      </c>
      <c r="BM23" s="272">
        <f t="shared" si="41"/>
        <v>0</v>
      </c>
    </row>
    <row r="24" spans="1:65" ht="22.5" customHeight="1">
      <c r="A24" s="265" t="s">
        <v>255</v>
      </c>
      <c r="B24" s="187">
        <v>474</v>
      </c>
      <c r="C24" s="187">
        <v>533</v>
      </c>
      <c r="D24" s="187">
        <v>313</v>
      </c>
      <c r="E24" s="187">
        <v>293</v>
      </c>
      <c r="F24" s="241">
        <f t="shared" si="3"/>
        <v>0.66033755274261607</v>
      </c>
      <c r="G24" s="241">
        <f t="shared" si="3"/>
        <v>0.54971857410881797</v>
      </c>
      <c r="H24" s="266">
        <f t="shared" si="4"/>
        <v>0.1106189786337981</v>
      </c>
      <c r="I24" s="187">
        <v>141</v>
      </c>
      <c r="J24" s="187">
        <v>153</v>
      </c>
      <c r="K24" s="187">
        <v>14</v>
      </c>
      <c r="L24" s="187">
        <v>18</v>
      </c>
      <c r="M24" s="267">
        <f t="shared" si="5"/>
        <v>9.9290780141843976E-2</v>
      </c>
      <c r="N24" s="267">
        <f t="shared" si="5"/>
        <v>0.11764705882352941</v>
      </c>
      <c r="O24" s="267">
        <f t="shared" si="6"/>
        <v>-1.8356278681685434E-2</v>
      </c>
      <c r="P24" s="241">
        <f t="shared" si="23"/>
        <v>4.472843450479233E-2</v>
      </c>
      <c r="Q24" s="241">
        <f t="shared" si="23"/>
        <v>6.1433447098976107E-2</v>
      </c>
      <c r="R24" s="241">
        <f t="shared" si="7"/>
        <v>-1.6705012594183777E-2</v>
      </c>
      <c r="S24" s="268" t="s">
        <v>255</v>
      </c>
      <c r="T24" s="269">
        <f t="shared" si="43"/>
        <v>13</v>
      </c>
      <c r="U24" s="269">
        <f t="shared" si="43"/>
        <v>18</v>
      </c>
      <c r="V24" s="270">
        <f t="shared" si="25"/>
        <v>-0.27777777777777779</v>
      </c>
      <c r="W24" s="269">
        <f t="shared" si="44"/>
        <v>4</v>
      </c>
      <c r="X24" s="269">
        <f t="shared" si="44"/>
        <v>7</v>
      </c>
      <c r="Y24" s="270">
        <f t="shared" si="27"/>
        <v>-0.4285714285714286</v>
      </c>
      <c r="Z24" s="269">
        <f t="shared" si="45"/>
        <v>1</v>
      </c>
      <c r="AA24" s="269">
        <f t="shared" si="45"/>
        <v>0</v>
      </c>
      <c r="AB24" s="270">
        <f t="shared" si="46"/>
        <v>1</v>
      </c>
      <c r="AC24" s="269">
        <v>9</v>
      </c>
      <c r="AD24" s="269">
        <v>13</v>
      </c>
      <c r="AE24" s="270">
        <f t="shared" si="30"/>
        <v>-0.30769230769230771</v>
      </c>
      <c r="AF24" s="269">
        <v>0</v>
      </c>
      <c r="AG24" s="269">
        <v>3</v>
      </c>
      <c r="AH24" s="270">
        <f t="shared" si="31"/>
        <v>-1</v>
      </c>
      <c r="AI24" s="269">
        <v>0</v>
      </c>
      <c r="AJ24" s="269">
        <v>0</v>
      </c>
      <c r="AK24" s="270">
        <f t="shared" si="32"/>
        <v>0</v>
      </c>
      <c r="AL24" s="269">
        <v>4</v>
      </c>
      <c r="AM24" s="269">
        <v>8</v>
      </c>
      <c r="AN24" s="270">
        <f t="shared" si="33"/>
        <v>-0.5</v>
      </c>
      <c r="AO24" s="269">
        <v>0</v>
      </c>
      <c r="AP24" s="269">
        <v>2</v>
      </c>
      <c r="AQ24" s="271">
        <f t="shared" si="34"/>
        <v>-1</v>
      </c>
      <c r="AR24" s="265" t="s">
        <v>255</v>
      </c>
      <c r="AS24" s="269">
        <v>4</v>
      </c>
      <c r="AT24" s="269">
        <v>5</v>
      </c>
      <c r="AU24" s="270">
        <f t="shared" si="35"/>
        <v>-0.19999999999999996</v>
      </c>
      <c r="AV24" s="269">
        <v>4</v>
      </c>
      <c r="AW24" s="269">
        <v>4</v>
      </c>
      <c r="AX24" s="270">
        <f t="shared" si="36"/>
        <v>0</v>
      </c>
      <c r="AY24" s="269">
        <v>1</v>
      </c>
      <c r="AZ24" s="269">
        <v>0</v>
      </c>
      <c r="BA24" s="270">
        <f t="shared" si="37"/>
        <v>1</v>
      </c>
      <c r="BB24" s="269">
        <v>4</v>
      </c>
      <c r="BC24" s="269">
        <v>5</v>
      </c>
      <c r="BD24" s="270">
        <f t="shared" si="38"/>
        <v>-0.19999999999999996</v>
      </c>
      <c r="BE24" s="269">
        <v>4</v>
      </c>
      <c r="BF24" s="269">
        <v>4</v>
      </c>
      <c r="BG24" s="270">
        <f t="shared" si="47"/>
        <v>0</v>
      </c>
      <c r="BH24" s="269">
        <v>1</v>
      </c>
      <c r="BI24" s="269">
        <v>0</v>
      </c>
      <c r="BJ24" s="270">
        <f t="shared" si="40"/>
        <v>1</v>
      </c>
      <c r="BK24" s="269">
        <v>0</v>
      </c>
      <c r="BL24" s="269">
        <v>0</v>
      </c>
      <c r="BM24" s="272">
        <f t="shared" si="41"/>
        <v>0</v>
      </c>
    </row>
    <row r="25" spans="1:65" ht="22.5" customHeight="1">
      <c r="A25" s="265" t="s">
        <v>256</v>
      </c>
      <c r="B25" s="187">
        <v>82</v>
      </c>
      <c r="C25" s="187">
        <v>81</v>
      </c>
      <c r="D25" s="187">
        <v>56</v>
      </c>
      <c r="E25" s="187">
        <v>61</v>
      </c>
      <c r="F25" s="241">
        <f t="shared" si="3"/>
        <v>0.68292682926829273</v>
      </c>
      <c r="G25" s="241">
        <f t="shared" si="3"/>
        <v>0.75308641975308643</v>
      </c>
      <c r="H25" s="266">
        <f t="shared" si="4"/>
        <v>-7.0159590484793699E-2</v>
      </c>
      <c r="I25" s="187">
        <v>30</v>
      </c>
      <c r="J25" s="187">
        <v>26</v>
      </c>
      <c r="K25" s="187">
        <v>1</v>
      </c>
      <c r="L25" s="187">
        <v>2</v>
      </c>
      <c r="M25" s="267">
        <f t="shared" si="5"/>
        <v>3.3333333333333333E-2</v>
      </c>
      <c r="N25" s="267">
        <f t="shared" si="5"/>
        <v>7.6923076923076927E-2</v>
      </c>
      <c r="O25" s="267">
        <f t="shared" si="6"/>
        <v>-4.3589743589743594E-2</v>
      </c>
      <c r="P25" s="241">
        <f t="shared" si="23"/>
        <v>1.7857142857142856E-2</v>
      </c>
      <c r="Q25" s="241">
        <f t="shared" si="23"/>
        <v>3.2786885245901641E-2</v>
      </c>
      <c r="R25" s="241">
        <f t="shared" si="7"/>
        <v>-1.4929742388758785E-2</v>
      </c>
      <c r="S25" s="268" t="s">
        <v>256</v>
      </c>
      <c r="T25" s="269">
        <f t="shared" si="43"/>
        <v>4</v>
      </c>
      <c r="U25" s="269">
        <f t="shared" si="43"/>
        <v>0</v>
      </c>
      <c r="V25" s="270">
        <f t="shared" si="25"/>
        <v>4</v>
      </c>
      <c r="W25" s="269">
        <f t="shared" si="44"/>
        <v>2</v>
      </c>
      <c r="X25" s="269">
        <f t="shared" si="44"/>
        <v>0</v>
      </c>
      <c r="Y25" s="270">
        <f t="shared" si="27"/>
        <v>2</v>
      </c>
      <c r="Z25" s="269">
        <f t="shared" si="45"/>
        <v>0</v>
      </c>
      <c r="AA25" s="269">
        <f t="shared" si="45"/>
        <v>0</v>
      </c>
      <c r="AB25" s="270">
        <f t="shared" si="46"/>
        <v>0</v>
      </c>
      <c r="AC25" s="269">
        <v>2</v>
      </c>
      <c r="AD25" s="269">
        <v>0</v>
      </c>
      <c r="AE25" s="270">
        <f t="shared" si="30"/>
        <v>2</v>
      </c>
      <c r="AF25" s="269">
        <v>1</v>
      </c>
      <c r="AG25" s="269">
        <v>0</v>
      </c>
      <c r="AH25" s="270">
        <f t="shared" si="31"/>
        <v>1</v>
      </c>
      <c r="AI25" s="269">
        <v>0</v>
      </c>
      <c r="AJ25" s="269">
        <v>0</v>
      </c>
      <c r="AK25" s="270">
        <f t="shared" si="32"/>
        <v>0</v>
      </c>
      <c r="AL25" s="269">
        <v>0</v>
      </c>
      <c r="AM25" s="269">
        <v>0</v>
      </c>
      <c r="AN25" s="270">
        <f t="shared" si="33"/>
        <v>0</v>
      </c>
      <c r="AO25" s="269">
        <v>0</v>
      </c>
      <c r="AP25" s="269">
        <v>0</v>
      </c>
      <c r="AQ25" s="271">
        <f t="shared" si="34"/>
        <v>0</v>
      </c>
      <c r="AR25" s="265" t="s">
        <v>256</v>
      </c>
      <c r="AS25" s="269">
        <v>2</v>
      </c>
      <c r="AT25" s="269">
        <v>0</v>
      </c>
      <c r="AU25" s="270">
        <f t="shared" si="35"/>
        <v>2</v>
      </c>
      <c r="AV25" s="269">
        <v>1</v>
      </c>
      <c r="AW25" s="269">
        <v>0</v>
      </c>
      <c r="AX25" s="270">
        <f t="shared" si="36"/>
        <v>1</v>
      </c>
      <c r="AY25" s="269">
        <v>0</v>
      </c>
      <c r="AZ25" s="269">
        <v>0</v>
      </c>
      <c r="BA25" s="270">
        <f t="shared" si="37"/>
        <v>0</v>
      </c>
      <c r="BB25" s="269">
        <v>2</v>
      </c>
      <c r="BC25" s="269">
        <v>0</v>
      </c>
      <c r="BD25" s="270">
        <f t="shared" si="38"/>
        <v>2</v>
      </c>
      <c r="BE25" s="269">
        <v>1</v>
      </c>
      <c r="BF25" s="269">
        <v>0</v>
      </c>
      <c r="BG25" s="270">
        <f t="shared" si="47"/>
        <v>1</v>
      </c>
      <c r="BH25" s="269">
        <v>0</v>
      </c>
      <c r="BI25" s="269">
        <v>0</v>
      </c>
      <c r="BJ25" s="270">
        <f t="shared" si="40"/>
        <v>0</v>
      </c>
      <c r="BK25" s="269">
        <v>0</v>
      </c>
      <c r="BL25" s="269">
        <v>0</v>
      </c>
      <c r="BM25" s="272">
        <f t="shared" si="41"/>
        <v>0</v>
      </c>
    </row>
    <row r="26" spans="1:65" ht="22.5" customHeight="1">
      <c r="A26" s="265" t="s">
        <v>257</v>
      </c>
      <c r="B26" s="187">
        <v>144</v>
      </c>
      <c r="C26" s="187">
        <v>136</v>
      </c>
      <c r="D26" s="187">
        <v>99</v>
      </c>
      <c r="E26" s="187">
        <v>93</v>
      </c>
      <c r="F26" s="241">
        <f t="shared" si="3"/>
        <v>0.6875</v>
      </c>
      <c r="G26" s="241">
        <f t="shared" si="3"/>
        <v>0.68382352941176472</v>
      </c>
      <c r="H26" s="266">
        <f t="shared" si="4"/>
        <v>3.6764705882352811E-3</v>
      </c>
      <c r="I26" s="187">
        <v>34</v>
      </c>
      <c r="J26" s="187">
        <v>37</v>
      </c>
      <c r="K26" s="187">
        <v>8</v>
      </c>
      <c r="L26" s="187">
        <v>7</v>
      </c>
      <c r="M26" s="267">
        <f t="shared" si="5"/>
        <v>0.23529411764705882</v>
      </c>
      <c r="N26" s="267">
        <f t="shared" si="5"/>
        <v>0.1891891891891892</v>
      </c>
      <c r="O26" s="267">
        <f t="shared" si="6"/>
        <v>4.6104928457869621E-2</v>
      </c>
      <c r="P26" s="241">
        <f t="shared" si="23"/>
        <v>8.0808080808080815E-2</v>
      </c>
      <c r="Q26" s="241">
        <f t="shared" si="23"/>
        <v>7.5268817204301078E-2</v>
      </c>
      <c r="R26" s="241">
        <f t="shared" si="7"/>
        <v>5.5392636037797371E-3</v>
      </c>
      <c r="S26" s="268" t="s">
        <v>257</v>
      </c>
      <c r="T26" s="269">
        <f t="shared" si="43"/>
        <v>3</v>
      </c>
      <c r="U26" s="269">
        <f t="shared" si="43"/>
        <v>5</v>
      </c>
      <c r="V26" s="270">
        <f t="shared" si="25"/>
        <v>-0.4</v>
      </c>
      <c r="W26" s="269">
        <f t="shared" si="44"/>
        <v>1</v>
      </c>
      <c r="X26" s="269">
        <f t="shared" si="44"/>
        <v>3</v>
      </c>
      <c r="Y26" s="270">
        <f t="shared" si="27"/>
        <v>-0.66666666666666674</v>
      </c>
      <c r="Z26" s="269">
        <f t="shared" si="45"/>
        <v>0</v>
      </c>
      <c r="AA26" s="269">
        <f t="shared" si="45"/>
        <v>0</v>
      </c>
      <c r="AB26" s="270">
        <f t="shared" si="46"/>
        <v>0</v>
      </c>
      <c r="AC26" s="269">
        <v>3</v>
      </c>
      <c r="AD26" s="269">
        <v>5</v>
      </c>
      <c r="AE26" s="270">
        <f t="shared" si="30"/>
        <v>-0.4</v>
      </c>
      <c r="AF26" s="269">
        <v>1</v>
      </c>
      <c r="AG26" s="269">
        <v>1</v>
      </c>
      <c r="AH26" s="270">
        <f t="shared" si="31"/>
        <v>0</v>
      </c>
      <c r="AI26" s="269">
        <v>0</v>
      </c>
      <c r="AJ26" s="269">
        <v>0</v>
      </c>
      <c r="AK26" s="270">
        <f t="shared" si="32"/>
        <v>0</v>
      </c>
      <c r="AL26" s="269">
        <v>1</v>
      </c>
      <c r="AM26" s="269">
        <v>0</v>
      </c>
      <c r="AN26" s="270">
        <f t="shared" si="33"/>
        <v>1</v>
      </c>
      <c r="AO26" s="269">
        <v>0</v>
      </c>
      <c r="AP26" s="269">
        <v>0</v>
      </c>
      <c r="AQ26" s="271">
        <f t="shared" si="34"/>
        <v>0</v>
      </c>
      <c r="AR26" s="265" t="s">
        <v>257</v>
      </c>
      <c r="AS26" s="269">
        <v>0</v>
      </c>
      <c r="AT26" s="269">
        <v>0</v>
      </c>
      <c r="AU26" s="270">
        <f t="shared" si="35"/>
        <v>0</v>
      </c>
      <c r="AV26" s="269">
        <v>0</v>
      </c>
      <c r="AW26" s="269">
        <v>2</v>
      </c>
      <c r="AX26" s="270">
        <f t="shared" si="36"/>
        <v>-1</v>
      </c>
      <c r="AY26" s="269">
        <v>0</v>
      </c>
      <c r="AZ26" s="269">
        <v>0</v>
      </c>
      <c r="BA26" s="270">
        <f t="shared" si="37"/>
        <v>0</v>
      </c>
      <c r="BB26" s="269">
        <v>0</v>
      </c>
      <c r="BC26" s="269">
        <v>0</v>
      </c>
      <c r="BD26" s="270">
        <f t="shared" si="38"/>
        <v>0</v>
      </c>
      <c r="BE26" s="269">
        <v>0</v>
      </c>
      <c r="BF26" s="269">
        <v>1</v>
      </c>
      <c r="BG26" s="270">
        <f t="shared" si="47"/>
        <v>-1</v>
      </c>
      <c r="BH26" s="269">
        <v>0</v>
      </c>
      <c r="BI26" s="269">
        <v>0</v>
      </c>
      <c r="BJ26" s="270">
        <f t="shared" si="40"/>
        <v>0</v>
      </c>
      <c r="BK26" s="269">
        <v>0</v>
      </c>
      <c r="BL26" s="269">
        <v>0</v>
      </c>
      <c r="BM26" s="272">
        <f t="shared" si="41"/>
        <v>0</v>
      </c>
    </row>
    <row r="27" spans="1:65" ht="22.5" hidden="1" customHeight="1">
      <c r="A27" s="265" t="s">
        <v>248</v>
      </c>
      <c r="B27" s="187" t="s">
        <v>278</v>
      </c>
      <c r="C27" s="187" t="s">
        <v>278</v>
      </c>
      <c r="D27" s="187" t="s">
        <v>278</v>
      </c>
      <c r="E27" s="187" t="s">
        <v>278</v>
      </c>
      <c r="F27" s="241"/>
      <c r="G27" s="241"/>
      <c r="H27" s="266"/>
      <c r="I27" s="187">
        <v>0</v>
      </c>
      <c r="J27" s="187">
        <v>0</v>
      </c>
      <c r="K27" s="187">
        <v>0</v>
      </c>
      <c r="L27" s="187">
        <v>0</v>
      </c>
      <c r="M27" s="267"/>
      <c r="N27" s="267"/>
      <c r="O27" s="267"/>
      <c r="P27" s="241"/>
      <c r="Q27" s="241"/>
      <c r="R27" s="241"/>
      <c r="S27" s="268" t="s">
        <v>248</v>
      </c>
      <c r="T27" s="269"/>
      <c r="U27" s="269"/>
      <c r="V27" s="270"/>
      <c r="W27" s="269"/>
      <c r="X27" s="269"/>
      <c r="Y27" s="270"/>
      <c r="Z27" s="269"/>
      <c r="AA27" s="269"/>
      <c r="AB27" s="270"/>
      <c r="AC27" s="269">
        <v>0</v>
      </c>
      <c r="AD27" s="269">
        <v>0</v>
      </c>
      <c r="AE27" s="270"/>
      <c r="AF27" s="269">
        <v>0</v>
      </c>
      <c r="AG27" s="269">
        <v>0</v>
      </c>
      <c r="AH27" s="270"/>
      <c r="AI27" s="269">
        <v>0</v>
      </c>
      <c r="AJ27" s="269">
        <v>0</v>
      </c>
      <c r="AK27" s="270"/>
      <c r="AL27" s="269">
        <v>0</v>
      </c>
      <c r="AM27" s="269">
        <v>0</v>
      </c>
      <c r="AN27" s="270"/>
      <c r="AO27" s="269">
        <v>0</v>
      </c>
      <c r="AP27" s="269">
        <v>0</v>
      </c>
      <c r="AQ27" s="271"/>
      <c r="AR27" s="265" t="s">
        <v>248</v>
      </c>
      <c r="AS27" s="269">
        <v>0</v>
      </c>
      <c r="AT27" s="269">
        <v>0</v>
      </c>
      <c r="AU27" s="270"/>
      <c r="AV27" s="269">
        <v>0</v>
      </c>
      <c r="AW27" s="269">
        <v>0</v>
      </c>
      <c r="AX27" s="270"/>
      <c r="AY27" s="269">
        <v>0</v>
      </c>
      <c r="AZ27" s="269">
        <v>0</v>
      </c>
      <c r="BA27" s="270"/>
      <c r="BB27" s="269">
        <v>0</v>
      </c>
      <c r="BC27" s="269">
        <v>0</v>
      </c>
      <c r="BD27" s="270"/>
      <c r="BE27" s="269">
        <v>0</v>
      </c>
      <c r="BF27" s="269">
        <v>0</v>
      </c>
      <c r="BG27" s="270"/>
      <c r="BH27" s="269">
        <v>0</v>
      </c>
      <c r="BI27" s="269">
        <v>0</v>
      </c>
      <c r="BJ27" s="270"/>
      <c r="BK27" s="269">
        <v>0</v>
      </c>
      <c r="BL27" s="269">
        <v>0</v>
      </c>
      <c r="BM27" s="272"/>
    </row>
    <row r="28" spans="1:65" ht="22.5" customHeight="1">
      <c r="A28" s="265" t="s">
        <v>258</v>
      </c>
      <c r="B28" s="187">
        <v>278</v>
      </c>
      <c r="C28" s="187">
        <v>306</v>
      </c>
      <c r="D28" s="187">
        <v>169</v>
      </c>
      <c r="E28" s="187">
        <v>190</v>
      </c>
      <c r="F28" s="241">
        <f>IF(B28=0,0,D28/B28)</f>
        <v>0.6079136690647482</v>
      </c>
      <c r="G28" s="241">
        <f>IF(C28=0,0,E28/C28)</f>
        <v>0.62091503267973858</v>
      </c>
      <c r="H28" s="266">
        <f>F28-G28</f>
        <v>-1.300136361499038E-2</v>
      </c>
      <c r="I28" s="187">
        <v>58</v>
      </c>
      <c r="J28" s="187">
        <v>78</v>
      </c>
      <c r="K28" s="187">
        <v>13</v>
      </c>
      <c r="L28" s="187">
        <v>14</v>
      </c>
      <c r="M28" s="267">
        <f>IF(I28=0,0,K28/I28)</f>
        <v>0.22413793103448276</v>
      </c>
      <c r="N28" s="267">
        <f>IF(J28=0,0,L28/J28)</f>
        <v>0.17948717948717949</v>
      </c>
      <c r="O28" s="267">
        <f>M28-N28</f>
        <v>4.4650751547303275E-2</v>
      </c>
      <c r="P28" s="241">
        <f>IF(D28=0,0,K28/D28)</f>
        <v>7.6923076923076927E-2</v>
      </c>
      <c r="Q28" s="241">
        <f>IF(E28=0,0,L28/E28)</f>
        <v>7.3684210526315783E-2</v>
      </c>
      <c r="R28" s="241">
        <f>P28-Q28</f>
        <v>3.2388663967611447E-3</v>
      </c>
      <c r="S28" s="268" t="s">
        <v>258</v>
      </c>
      <c r="T28" s="269">
        <f>AC28+AS28</f>
        <v>14</v>
      </c>
      <c r="U28" s="269">
        <f>AD28+AT28</f>
        <v>7</v>
      </c>
      <c r="V28" s="270">
        <f>IF(U28=0,T28,T28/U28-100%)</f>
        <v>1</v>
      </c>
      <c r="W28" s="269">
        <f>AF28+AV28</f>
        <v>2</v>
      </c>
      <c r="X28" s="269">
        <f>AG28+AW28</f>
        <v>2</v>
      </c>
      <c r="Y28" s="270">
        <f>IF(X28=0,W28,W28/X28-100%)</f>
        <v>0</v>
      </c>
      <c r="Z28" s="269">
        <f>AI28+AY28</f>
        <v>0</v>
      </c>
      <c r="AA28" s="269">
        <f>AJ28+AZ28</f>
        <v>0</v>
      </c>
      <c r="AB28" s="270">
        <f>IF(AA28=0,Z28,Z28/AA28-100%)</f>
        <v>0</v>
      </c>
      <c r="AC28" s="269">
        <v>10</v>
      </c>
      <c r="AD28" s="269">
        <v>5</v>
      </c>
      <c r="AE28" s="270">
        <f>IF(AD28=0,AC28,AC28/AD28-100%)</f>
        <v>1</v>
      </c>
      <c r="AF28" s="269">
        <v>0</v>
      </c>
      <c r="AG28" s="269">
        <v>1</v>
      </c>
      <c r="AH28" s="270">
        <f>IF(AG28=0,AF28,AF28/AG28-100%)</f>
        <v>-1</v>
      </c>
      <c r="AI28" s="269">
        <v>0</v>
      </c>
      <c r="AJ28" s="269">
        <v>0</v>
      </c>
      <c r="AK28" s="270">
        <f>IF(AJ28=0,AI28,AI28/AJ28-100%)</f>
        <v>0</v>
      </c>
      <c r="AL28" s="269">
        <v>1</v>
      </c>
      <c r="AM28" s="269">
        <v>1</v>
      </c>
      <c r="AN28" s="270">
        <f>IF(AM28=0,AL28,AL28/AM28-100%)</f>
        <v>0</v>
      </c>
      <c r="AO28" s="269">
        <v>0</v>
      </c>
      <c r="AP28" s="269">
        <v>0</v>
      </c>
      <c r="AQ28" s="271">
        <f>IF(AP28=0,AO28,AO28/AP28-100%)</f>
        <v>0</v>
      </c>
      <c r="AR28" s="265" t="s">
        <v>258</v>
      </c>
      <c r="AS28" s="269">
        <v>4</v>
      </c>
      <c r="AT28" s="269">
        <v>2</v>
      </c>
      <c r="AU28" s="270">
        <f>IF(AT28=0,AS28,AS28/AT28-100%)</f>
        <v>1</v>
      </c>
      <c r="AV28" s="269">
        <v>2</v>
      </c>
      <c r="AW28" s="269">
        <v>1</v>
      </c>
      <c r="AX28" s="270">
        <f>IF(AW28=0,AV28,AV28/AW28-100%)</f>
        <v>1</v>
      </c>
      <c r="AY28" s="269">
        <v>0</v>
      </c>
      <c r="AZ28" s="269">
        <v>0</v>
      </c>
      <c r="BA28" s="270">
        <f>IF(AZ28=0,AY28,AY28/AZ28-100%)</f>
        <v>0</v>
      </c>
      <c r="BB28" s="269">
        <v>2</v>
      </c>
      <c r="BC28" s="269">
        <v>2</v>
      </c>
      <c r="BD28" s="270">
        <f>IF(BC28=0,BB28,BB28/BC28-100%)</f>
        <v>0</v>
      </c>
      <c r="BE28" s="269">
        <v>1</v>
      </c>
      <c r="BF28" s="269">
        <v>1</v>
      </c>
      <c r="BG28" s="270">
        <f>IF(BF28=0,BE28,BE28/BF28-100%)</f>
        <v>0</v>
      </c>
      <c r="BH28" s="269">
        <v>0</v>
      </c>
      <c r="BI28" s="269">
        <v>0</v>
      </c>
      <c r="BJ28" s="270">
        <f>IF(BI28=0,BH28,BH28/BI28-100%)</f>
        <v>0</v>
      </c>
      <c r="BK28" s="269">
        <v>0</v>
      </c>
      <c r="BL28" s="269">
        <v>0</v>
      </c>
      <c r="BM28" s="272">
        <f>IF(BL28=0,BK28,BK28/BL28-100%)</f>
        <v>0</v>
      </c>
    </row>
    <row r="29" spans="1:65" ht="22.5" hidden="1" customHeight="1">
      <c r="A29" s="265" t="s">
        <v>248</v>
      </c>
      <c r="B29" s="187" t="s">
        <v>278</v>
      </c>
      <c r="C29" s="187" t="s">
        <v>278</v>
      </c>
      <c r="D29" s="187" t="s">
        <v>278</v>
      </c>
      <c r="E29" s="187" t="s">
        <v>278</v>
      </c>
      <c r="F29" s="241"/>
      <c r="G29" s="241"/>
      <c r="H29" s="266"/>
      <c r="I29" s="187">
        <v>0</v>
      </c>
      <c r="J29" s="187">
        <v>0</v>
      </c>
      <c r="K29" s="187">
        <v>0</v>
      </c>
      <c r="L29" s="187">
        <v>0</v>
      </c>
      <c r="M29" s="267"/>
      <c r="N29" s="267"/>
      <c r="O29" s="267"/>
      <c r="P29" s="241"/>
      <c r="Q29" s="241"/>
      <c r="R29" s="241"/>
      <c r="S29" s="268" t="s">
        <v>248</v>
      </c>
      <c r="T29" s="269"/>
      <c r="U29" s="269"/>
      <c r="V29" s="270"/>
      <c r="W29" s="269"/>
      <c r="X29" s="269"/>
      <c r="Y29" s="270"/>
      <c r="Z29" s="269"/>
      <c r="AA29" s="269"/>
      <c r="AB29" s="270"/>
      <c r="AC29" s="269">
        <v>0</v>
      </c>
      <c r="AD29" s="269">
        <v>0</v>
      </c>
      <c r="AE29" s="270"/>
      <c r="AF29" s="269">
        <v>0</v>
      </c>
      <c r="AG29" s="269">
        <v>0</v>
      </c>
      <c r="AH29" s="270"/>
      <c r="AI29" s="269">
        <v>0</v>
      </c>
      <c r="AJ29" s="269">
        <v>0</v>
      </c>
      <c r="AK29" s="270"/>
      <c r="AL29" s="269">
        <v>0</v>
      </c>
      <c r="AM29" s="269">
        <v>0</v>
      </c>
      <c r="AN29" s="270"/>
      <c r="AO29" s="269">
        <v>0</v>
      </c>
      <c r="AP29" s="269">
        <v>0</v>
      </c>
      <c r="AQ29" s="271"/>
      <c r="AR29" s="265" t="s">
        <v>248</v>
      </c>
      <c r="AS29" s="269">
        <v>0</v>
      </c>
      <c r="AT29" s="269">
        <v>0</v>
      </c>
      <c r="AU29" s="270"/>
      <c r="AV29" s="269">
        <v>0</v>
      </c>
      <c r="AW29" s="269">
        <v>0</v>
      </c>
      <c r="AX29" s="270"/>
      <c r="AY29" s="269">
        <v>0</v>
      </c>
      <c r="AZ29" s="269">
        <v>0</v>
      </c>
      <c r="BA29" s="270"/>
      <c r="BB29" s="269">
        <v>0</v>
      </c>
      <c r="BC29" s="269">
        <v>0</v>
      </c>
      <c r="BD29" s="270"/>
      <c r="BE29" s="269">
        <v>0</v>
      </c>
      <c r="BF29" s="269">
        <v>0</v>
      </c>
      <c r="BG29" s="270"/>
      <c r="BH29" s="269">
        <v>0</v>
      </c>
      <c r="BI29" s="269">
        <v>0</v>
      </c>
      <c r="BJ29" s="270"/>
      <c r="BK29" s="269">
        <v>0</v>
      </c>
      <c r="BL29" s="269">
        <v>0</v>
      </c>
      <c r="BM29" s="272"/>
    </row>
    <row r="30" spans="1:65" ht="22.5" customHeight="1">
      <c r="A30" s="265" t="s">
        <v>259</v>
      </c>
      <c r="B30" s="187">
        <v>528</v>
      </c>
      <c r="C30" s="187">
        <v>524</v>
      </c>
      <c r="D30" s="187">
        <v>325</v>
      </c>
      <c r="E30" s="187">
        <v>362</v>
      </c>
      <c r="F30" s="241">
        <f t="shared" si="3"/>
        <v>0.61553030303030298</v>
      </c>
      <c r="G30" s="241">
        <f t="shared" si="3"/>
        <v>0.69083969465648853</v>
      </c>
      <c r="H30" s="266">
        <f t="shared" si="4"/>
        <v>-7.5309391626185551E-2</v>
      </c>
      <c r="I30" s="187">
        <v>141</v>
      </c>
      <c r="J30" s="187">
        <v>134</v>
      </c>
      <c r="K30" s="187">
        <v>29</v>
      </c>
      <c r="L30" s="187">
        <v>17</v>
      </c>
      <c r="M30" s="267">
        <f t="shared" si="5"/>
        <v>0.20567375886524822</v>
      </c>
      <c r="N30" s="267">
        <f t="shared" si="5"/>
        <v>0.12686567164179105</v>
      </c>
      <c r="O30" s="267">
        <f t="shared" si="6"/>
        <v>7.8808087223457168E-2</v>
      </c>
      <c r="P30" s="241">
        <f t="shared" si="23"/>
        <v>8.9230769230769225E-2</v>
      </c>
      <c r="Q30" s="241">
        <f t="shared" si="23"/>
        <v>4.6961325966850827E-2</v>
      </c>
      <c r="R30" s="241">
        <f t="shared" si="7"/>
        <v>4.2269443263918398E-2</v>
      </c>
      <c r="S30" s="268" t="s">
        <v>259</v>
      </c>
      <c r="T30" s="269">
        <f>AC30+AS30</f>
        <v>10</v>
      </c>
      <c r="U30" s="269">
        <f>AD30+AT30</f>
        <v>8</v>
      </c>
      <c r="V30" s="270">
        <f t="shared" si="25"/>
        <v>0.25</v>
      </c>
      <c r="W30" s="269">
        <f>AF30+AV30</f>
        <v>3</v>
      </c>
      <c r="X30" s="269">
        <f>AG30+AW30</f>
        <v>3</v>
      </c>
      <c r="Y30" s="270">
        <f t="shared" si="27"/>
        <v>0</v>
      </c>
      <c r="Z30" s="269">
        <f>AI30+AY30</f>
        <v>0</v>
      </c>
      <c r="AA30" s="269">
        <f>AJ30+AZ30</f>
        <v>1</v>
      </c>
      <c r="AB30" s="270">
        <f t="shared" ref="AB30" si="48">IF(AA30=0,Z30,Z30/AA30-100%)</f>
        <v>-1</v>
      </c>
      <c r="AC30" s="269">
        <v>7</v>
      </c>
      <c r="AD30" s="269">
        <v>7</v>
      </c>
      <c r="AE30" s="270">
        <f t="shared" si="30"/>
        <v>0</v>
      </c>
      <c r="AF30" s="269">
        <v>2</v>
      </c>
      <c r="AG30" s="269">
        <v>2</v>
      </c>
      <c r="AH30" s="270">
        <f t="shared" si="31"/>
        <v>0</v>
      </c>
      <c r="AI30" s="269">
        <v>0</v>
      </c>
      <c r="AJ30" s="269">
        <v>0</v>
      </c>
      <c r="AK30" s="270">
        <f t="shared" si="32"/>
        <v>0</v>
      </c>
      <c r="AL30" s="269">
        <v>2</v>
      </c>
      <c r="AM30" s="269">
        <v>4</v>
      </c>
      <c r="AN30" s="270">
        <f t="shared" si="33"/>
        <v>-0.5</v>
      </c>
      <c r="AO30" s="269">
        <v>2</v>
      </c>
      <c r="AP30" s="269">
        <v>0</v>
      </c>
      <c r="AQ30" s="271">
        <f t="shared" si="34"/>
        <v>2</v>
      </c>
      <c r="AR30" s="265" t="s">
        <v>259</v>
      </c>
      <c r="AS30" s="269">
        <v>3</v>
      </c>
      <c r="AT30" s="269">
        <v>1</v>
      </c>
      <c r="AU30" s="270">
        <f t="shared" si="35"/>
        <v>2</v>
      </c>
      <c r="AV30" s="269">
        <v>1</v>
      </c>
      <c r="AW30" s="269">
        <v>1</v>
      </c>
      <c r="AX30" s="270">
        <f t="shared" si="36"/>
        <v>0</v>
      </c>
      <c r="AY30" s="269">
        <v>0</v>
      </c>
      <c r="AZ30" s="269">
        <v>1</v>
      </c>
      <c r="BA30" s="270">
        <f t="shared" si="37"/>
        <v>-1</v>
      </c>
      <c r="BB30" s="269">
        <v>3</v>
      </c>
      <c r="BC30" s="269">
        <v>1</v>
      </c>
      <c r="BD30" s="270">
        <f t="shared" si="38"/>
        <v>2</v>
      </c>
      <c r="BE30" s="269">
        <v>1</v>
      </c>
      <c r="BF30" s="269">
        <v>1</v>
      </c>
      <c r="BG30" s="270">
        <f t="shared" ref="BG30" si="49">IF(BF30=0,BE30,BE30/BF30-100%)</f>
        <v>0</v>
      </c>
      <c r="BH30" s="269">
        <v>0</v>
      </c>
      <c r="BI30" s="269">
        <v>1</v>
      </c>
      <c r="BJ30" s="270">
        <f t="shared" si="40"/>
        <v>-1</v>
      </c>
      <c r="BK30" s="269">
        <v>0</v>
      </c>
      <c r="BL30" s="269">
        <v>0</v>
      </c>
      <c r="BM30" s="272">
        <f t="shared" si="41"/>
        <v>0</v>
      </c>
    </row>
    <row r="31" spans="1:65" ht="22.5" hidden="1" customHeight="1">
      <c r="A31" s="265" t="s">
        <v>248</v>
      </c>
      <c r="B31" s="187" t="s">
        <v>278</v>
      </c>
      <c r="C31" s="187" t="s">
        <v>278</v>
      </c>
      <c r="D31" s="187" t="s">
        <v>278</v>
      </c>
      <c r="E31" s="187" t="s">
        <v>278</v>
      </c>
      <c r="F31" s="241"/>
      <c r="G31" s="241"/>
      <c r="H31" s="266"/>
      <c r="I31" s="187">
        <v>0</v>
      </c>
      <c r="J31" s="187">
        <v>0</v>
      </c>
      <c r="K31" s="187">
        <v>0</v>
      </c>
      <c r="L31" s="187">
        <v>0</v>
      </c>
      <c r="M31" s="267"/>
      <c r="N31" s="267"/>
      <c r="O31" s="267"/>
      <c r="P31" s="241"/>
      <c r="Q31" s="241"/>
      <c r="R31" s="241"/>
      <c r="S31" s="268" t="s">
        <v>248</v>
      </c>
      <c r="T31" s="269"/>
      <c r="U31" s="269"/>
      <c r="V31" s="270"/>
      <c r="W31" s="269"/>
      <c r="X31" s="269"/>
      <c r="Y31" s="270"/>
      <c r="Z31" s="269"/>
      <c r="AA31" s="269"/>
      <c r="AB31" s="270"/>
      <c r="AC31" s="269">
        <v>0</v>
      </c>
      <c r="AD31" s="269">
        <v>0</v>
      </c>
      <c r="AE31" s="270"/>
      <c r="AF31" s="269">
        <v>0</v>
      </c>
      <c r="AG31" s="269">
        <v>0</v>
      </c>
      <c r="AH31" s="270"/>
      <c r="AI31" s="269">
        <v>0</v>
      </c>
      <c r="AJ31" s="269">
        <v>0</v>
      </c>
      <c r="AK31" s="270"/>
      <c r="AL31" s="269">
        <v>0</v>
      </c>
      <c r="AM31" s="269">
        <v>0</v>
      </c>
      <c r="AN31" s="270"/>
      <c r="AO31" s="269">
        <v>0</v>
      </c>
      <c r="AP31" s="269">
        <v>0</v>
      </c>
      <c r="AQ31" s="271"/>
      <c r="AR31" s="265" t="s">
        <v>248</v>
      </c>
      <c r="AS31" s="269">
        <v>0</v>
      </c>
      <c r="AT31" s="269">
        <v>0</v>
      </c>
      <c r="AU31" s="270"/>
      <c r="AV31" s="269">
        <v>0</v>
      </c>
      <c r="AW31" s="269">
        <v>0</v>
      </c>
      <c r="AX31" s="270"/>
      <c r="AY31" s="269">
        <v>0</v>
      </c>
      <c r="AZ31" s="269">
        <v>1</v>
      </c>
      <c r="BA31" s="270"/>
      <c r="BB31" s="269">
        <v>0</v>
      </c>
      <c r="BC31" s="269">
        <v>0</v>
      </c>
      <c r="BD31" s="270"/>
      <c r="BE31" s="269">
        <v>0</v>
      </c>
      <c r="BF31" s="269">
        <v>0</v>
      </c>
      <c r="BG31" s="270"/>
      <c r="BH31" s="269">
        <v>0</v>
      </c>
      <c r="BI31" s="269">
        <v>1</v>
      </c>
      <c r="BJ31" s="270"/>
      <c r="BK31" s="269">
        <v>0</v>
      </c>
      <c r="BL31" s="269">
        <v>0</v>
      </c>
      <c r="BM31" s="272"/>
    </row>
    <row r="32" spans="1:65" ht="22.5" customHeight="1">
      <c r="A32" s="265" t="s">
        <v>260</v>
      </c>
      <c r="B32" s="187">
        <v>1190</v>
      </c>
      <c r="C32" s="187">
        <v>1358</v>
      </c>
      <c r="D32" s="187">
        <v>566</v>
      </c>
      <c r="E32" s="187">
        <v>549</v>
      </c>
      <c r="F32" s="241">
        <f t="shared" si="3"/>
        <v>0.47563025210084031</v>
      </c>
      <c r="G32" s="241">
        <f t="shared" si="3"/>
        <v>0.40427098674521356</v>
      </c>
      <c r="H32" s="266">
        <f t="shared" si="4"/>
        <v>7.1359265355626755E-2</v>
      </c>
      <c r="I32" s="187">
        <v>284</v>
      </c>
      <c r="J32" s="187">
        <v>285</v>
      </c>
      <c r="K32" s="187">
        <v>44</v>
      </c>
      <c r="L32" s="187">
        <v>50</v>
      </c>
      <c r="M32" s="267">
        <f t="shared" si="5"/>
        <v>0.15492957746478872</v>
      </c>
      <c r="N32" s="267">
        <f t="shared" si="5"/>
        <v>0.17543859649122806</v>
      </c>
      <c r="O32" s="267">
        <f t="shared" si="6"/>
        <v>-2.050901902643934E-2</v>
      </c>
      <c r="P32" s="241">
        <f t="shared" si="23"/>
        <v>7.7738515901060068E-2</v>
      </c>
      <c r="Q32" s="241">
        <f t="shared" si="23"/>
        <v>9.107468123861566E-2</v>
      </c>
      <c r="R32" s="241">
        <f t="shared" si="7"/>
        <v>-1.3336165337555592E-2</v>
      </c>
      <c r="S32" s="268" t="s">
        <v>260</v>
      </c>
      <c r="T32" s="269">
        <f t="shared" ref="T32:U54" si="50">AC32+AS32</f>
        <v>29</v>
      </c>
      <c r="U32" s="269">
        <f t="shared" si="50"/>
        <v>28</v>
      </c>
      <c r="V32" s="270">
        <f t="shared" si="25"/>
        <v>3.5714285714285809E-2</v>
      </c>
      <c r="W32" s="269">
        <f t="shared" ref="W32:X54" si="51">AF32+AV32</f>
        <v>12</v>
      </c>
      <c r="X32" s="269">
        <f t="shared" si="51"/>
        <v>10</v>
      </c>
      <c r="Y32" s="270">
        <f t="shared" si="27"/>
        <v>0.19999999999999996</v>
      </c>
      <c r="Z32" s="269">
        <f t="shared" ref="Z32:AA54" si="52">AI32+AY32</f>
        <v>1</v>
      </c>
      <c r="AA32" s="269">
        <f t="shared" si="52"/>
        <v>0</v>
      </c>
      <c r="AB32" s="270">
        <f t="shared" ref="AB32:AB33" si="53">IF(AA32=0,Z32,Z32/AA32-100%)</f>
        <v>1</v>
      </c>
      <c r="AC32" s="269">
        <v>23</v>
      </c>
      <c r="AD32" s="269">
        <v>16</v>
      </c>
      <c r="AE32" s="270">
        <f t="shared" si="30"/>
        <v>0.4375</v>
      </c>
      <c r="AF32" s="269">
        <v>5</v>
      </c>
      <c r="AG32" s="269">
        <v>2</v>
      </c>
      <c r="AH32" s="270">
        <f t="shared" si="31"/>
        <v>1.5</v>
      </c>
      <c r="AI32" s="269">
        <v>0</v>
      </c>
      <c r="AJ32" s="269">
        <v>0</v>
      </c>
      <c r="AK32" s="270">
        <f t="shared" si="32"/>
        <v>0</v>
      </c>
      <c r="AL32" s="269">
        <v>9</v>
      </c>
      <c r="AM32" s="269">
        <v>7</v>
      </c>
      <c r="AN32" s="270">
        <f t="shared" si="33"/>
        <v>0.28571428571428581</v>
      </c>
      <c r="AO32" s="269">
        <v>2</v>
      </c>
      <c r="AP32" s="269">
        <v>0</v>
      </c>
      <c r="AQ32" s="271">
        <f t="shared" si="34"/>
        <v>2</v>
      </c>
      <c r="AR32" s="265" t="s">
        <v>260</v>
      </c>
      <c r="AS32" s="269">
        <v>6</v>
      </c>
      <c r="AT32" s="269">
        <v>12</v>
      </c>
      <c r="AU32" s="270">
        <f t="shared" si="35"/>
        <v>-0.5</v>
      </c>
      <c r="AV32" s="269">
        <v>7</v>
      </c>
      <c r="AW32" s="269">
        <v>8</v>
      </c>
      <c r="AX32" s="270">
        <f t="shared" si="36"/>
        <v>-0.125</v>
      </c>
      <c r="AY32" s="269">
        <v>1</v>
      </c>
      <c r="AZ32" s="269">
        <v>0</v>
      </c>
      <c r="BA32" s="270">
        <f t="shared" si="37"/>
        <v>1</v>
      </c>
      <c r="BB32" s="269">
        <v>6</v>
      </c>
      <c r="BC32" s="269">
        <v>12</v>
      </c>
      <c r="BD32" s="270">
        <f t="shared" si="38"/>
        <v>-0.5</v>
      </c>
      <c r="BE32" s="269">
        <v>7</v>
      </c>
      <c r="BF32" s="269">
        <v>8</v>
      </c>
      <c r="BG32" s="270">
        <f t="shared" ref="BG32:BG47" si="54">IF(BF32=0,BE32,BE32/BF32-100%)</f>
        <v>-0.125</v>
      </c>
      <c r="BH32" s="269">
        <v>1</v>
      </c>
      <c r="BI32" s="269">
        <v>0</v>
      </c>
      <c r="BJ32" s="270">
        <f t="shared" si="40"/>
        <v>1</v>
      </c>
      <c r="BK32" s="269">
        <v>0</v>
      </c>
      <c r="BL32" s="269">
        <v>0</v>
      </c>
      <c r="BM32" s="272">
        <f t="shared" si="41"/>
        <v>0</v>
      </c>
    </row>
    <row r="33" spans="1:65" ht="22.5" customHeight="1">
      <c r="A33" s="265" t="s">
        <v>261</v>
      </c>
      <c r="B33" s="187">
        <v>1053</v>
      </c>
      <c r="C33" s="187">
        <v>1245</v>
      </c>
      <c r="D33" s="187">
        <v>495</v>
      </c>
      <c r="E33" s="187">
        <v>481</v>
      </c>
      <c r="F33" s="241">
        <f t="shared" si="3"/>
        <v>0.47008547008547008</v>
      </c>
      <c r="G33" s="241">
        <f t="shared" si="3"/>
        <v>0.38634538152610443</v>
      </c>
      <c r="H33" s="266">
        <f t="shared" si="4"/>
        <v>8.3740088559365655E-2</v>
      </c>
      <c r="I33" s="187">
        <v>253</v>
      </c>
      <c r="J33" s="187">
        <v>253</v>
      </c>
      <c r="K33" s="187">
        <v>42</v>
      </c>
      <c r="L33" s="187">
        <v>46</v>
      </c>
      <c r="M33" s="267">
        <f t="shared" si="5"/>
        <v>0.16600790513833993</v>
      </c>
      <c r="N33" s="267">
        <f t="shared" si="5"/>
        <v>0.18181818181818182</v>
      </c>
      <c r="O33" s="267">
        <f t="shared" si="6"/>
        <v>-1.5810276679841889E-2</v>
      </c>
      <c r="P33" s="241">
        <f t="shared" si="23"/>
        <v>8.4848484848484854E-2</v>
      </c>
      <c r="Q33" s="241">
        <f t="shared" si="23"/>
        <v>9.5634095634095639E-2</v>
      </c>
      <c r="R33" s="241">
        <f t="shared" si="7"/>
        <v>-1.0785610785610786E-2</v>
      </c>
      <c r="S33" s="268" t="s">
        <v>261</v>
      </c>
      <c r="T33" s="269">
        <f t="shared" si="50"/>
        <v>26</v>
      </c>
      <c r="U33" s="269">
        <f t="shared" si="50"/>
        <v>24</v>
      </c>
      <c r="V33" s="270">
        <f t="shared" si="25"/>
        <v>8.3333333333333259E-2</v>
      </c>
      <c r="W33" s="269">
        <f t="shared" si="51"/>
        <v>8</v>
      </c>
      <c r="X33" s="269">
        <f t="shared" si="51"/>
        <v>9</v>
      </c>
      <c r="Y33" s="270">
        <f t="shared" si="27"/>
        <v>-0.11111111111111116</v>
      </c>
      <c r="Z33" s="269">
        <f t="shared" si="52"/>
        <v>1</v>
      </c>
      <c r="AA33" s="269">
        <f t="shared" si="52"/>
        <v>0</v>
      </c>
      <c r="AB33" s="270">
        <f t="shared" si="53"/>
        <v>1</v>
      </c>
      <c r="AC33" s="269">
        <v>21</v>
      </c>
      <c r="AD33" s="269">
        <v>13</v>
      </c>
      <c r="AE33" s="270">
        <f t="shared" si="30"/>
        <v>0.61538461538461542</v>
      </c>
      <c r="AF33" s="269">
        <v>3</v>
      </c>
      <c r="AG33" s="269">
        <v>1</v>
      </c>
      <c r="AH33" s="270">
        <f t="shared" si="31"/>
        <v>2</v>
      </c>
      <c r="AI33" s="269">
        <v>0</v>
      </c>
      <c r="AJ33" s="269">
        <v>0</v>
      </c>
      <c r="AK33" s="270">
        <f t="shared" si="32"/>
        <v>0</v>
      </c>
      <c r="AL33" s="269">
        <v>8</v>
      </c>
      <c r="AM33" s="269">
        <v>7</v>
      </c>
      <c r="AN33" s="270">
        <f t="shared" si="33"/>
        <v>0.14285714285714279</v>
      </c>
      <c r="AO33" s="269">
        <v>1</v>
      </c>
      <c r="AP33" s="269">
        <v>0</v>
      </c>
      <c r="AQ33" s="271">
        <f t="shared" si="34"/>
        <v>1</v>
      </c>
      <c r="AR33" s="265" t="s">
        <v>261</v>
      </c>
      <c r="AS33" s="269">
        <v>5</v>
      </c>
      <c r="AT33" s="269">
        <v>11</v>
      </c>
      <c r="AU33" s="270">
        <f t="shared" si="35"/>
        <v>-0.54545454545454541</v>
      </c>
      <c r="AV33" s="269">
        <v>5</v>
      </c>
      <c r="AW33" s="269">
        <v>8</v>
      </c>
      <c r="AX33" s="270">
        <f t="shared" si="36"/>
        <v>-0.375</v>
      </c>
      <c r="AY33" s="269">
        <v>1</v>
      </c>
      <c r="AZ33" s="269">
        <v>0</v>
      </c>
      <c r="BA33" s="270">
        <f t="shared" si="37"/>
        <v>1</v>
      </c>
      <c r="BB33" s="269">
        <v>5</v>
      </c>
      <c r="BC33" s="269">
        <v>11</v>
      </c>
      <c r="BD33" s="270">
        <f t="shared" si="38"/>
        <v>-0.54545454545454541</v>
      </c>
      <c r="BE33" s="269">
        <v>5</v>
      </c>
      <c r="BF33" s="269">
        <v>8</v>
      </c>
      <c r="BG33" s="270">
        <f t="shared" si="54"/>
        <v>-0.375</v>
      </c>
      <c r="BH33" s="269">
        <v>1</v>
      </c>
      <c r="BI33" s="269">
        <v>0</v>
      </c>
      <c r="BJ33" s="270">
        <f t="shared" si="40"/>
        <v>1</v>
      </c>
      <c r="BK33" s="269">
        <v>0</v>
      </c>
      <c r="BL33" s="269">
        <v>0</v>
      </c>
      <c r="BM33" s="272">
        <f t="shared" si="41"/>
        <v>0</v>
      </c>
    </row>
    <row r="34" spans="1:65" ht="22.5" customHeight="1">
      <c r="A34" s="265" t="s">
        <v>262</v>
      </c>
      <c r="B34" s="187">
        <v>137</v>
      </c>
      <c r="C34" s="187">
        <v>113</v>
      </c>
      <c r="D34" s="187">
        <v>71</v>
      </c>
      <c r="E34" s="187">
        <v>68</v>
      </c>
      <c r="F34" s="241">
        <f t="shared" si="3"/>
        <v>0.51824817518248179</v>
      </c>
      <c r="G34" s="241">
        <f t="shared" si="3"/>
        <v>0.60176991150442483</v>
      </c>
      <c r="H34" s="266">
        <f t="shared" si="4"/>
        <v>-8.3521736321943041E-2</v>
      </c>
      <c r="I34" s="187">
        <v>31</v>
      </c>
      <c r="J34" s="187">
        <v>32</v>
      </c>
      <c r="K34" s="187">
        <v>2</v>
      </c>
      <c r="L34" s="187">
        <v>4</v>
      </c>
      <c r="M34" s="267">
        <f t="shared" si="5"/>
        <v>6.4516129032258063E-2</v>
      </c>
      <c r="N34" s="267">
        <f t="shared" si="5"/>
        <v>0.125</v>
      </c>
      <c r="O34" s="267">
        <f t="shared" si="6"/>
        <v>-6.0483870967741937E-2</v>
      </c>
      <c r="P34" s="241">
        <f t="shared" si="23"/>
        <v>2.8169014084507043E-2</v>
      </c>
      <c r="Q34" s="241">
        <f t="shared" si="23"/>
        <v>5.8823529411764705E-2</v>
      </c>
      <c r="R34" s="241">
        <f t="shared" si="7"/>
        <v>-3.0654515327257662E-2</v>
      </c>
      <c r="S34" s="268" t="s">
        <v>262</v>
      </c>
      <c r="T34" s="269">
        <f t="shared" si="50"/>
        <v>3</v>
      </c>
      <c r="U34" s="269">
        <f t="shared" si="50"/>
        <v>4</v>
      </c>
      <c r="V34" s="270">
        <f t="shared" si="25"/>
        <v>-0.25</v>
      </c>
      <c r="W34" s="269">
        <f t="shared" si="51"/>
        <v>4</v>
      </c>
      <c r="X34" s="269">
        <f t="shared" si="51"/>
        <v>1</v>
      </c>
      <c r="Y34" s="270">
        <f>IF(X34=0,W34,W34/X34-100%)</f>
        <v>3</v>
      </c>
      <c r="Z34" s="269">
        <f t="shared" si="52"/>
        <v>0</v>
      </c>
      <c r="AA34" s="269">
        <f t="shared" si="52"/>
        <v>0</v>
      </c>
      <c r="AB34" s="270">
        <f>IF(AA34=0,Z34,Z34/AA34-100%)</f>
        <v>0</v>
      </c>
      <c r="AC34" s="269">
        <v>2</v>
      </c>
      <c r="AD34" s="269">
        <v>3</v>
      </c>
      <c r="AE34" s="270">
        <f t="shared" si="30"/>
        <v>-0.33333333333333337</v>
      </c>
      <c r="AF34" s="269">
        <v>2</v>
      </c>
      <c r="AG34" s="269">
        <v>1</v>
      </c>
      <c r="AH34" s="270">
        <f t="shared" si="31"/>
        <v>1</v>
      </c>
      <c r="AI34" s="269">
        <v>0</v>
      </c>
      <c r="AJ34" s="269">
        <v>0</v>
      </c>
      <c r="AK34" s="270">
        <f t="shared" si="32"/>
        <v>0</v>
      </c>
      <c r="AL34" s="269">
        <v>1</v>
      </c>
      <c r="AM34" s="269">
        <v>0</v>
      </c>
      <c r="AN34" s="270">
        <f t="shared" si="33"/>
        <v>1</v>
      </c>
      <c r="AO34" s="269">
        <v>1</v>
      </c>
      <c r="AP34" s="269">
        <v>0</v>
      </c>
      <c r="AQ34" s="271">
        <f t="shared" si="34"/>
        <v>1</v>
      </c>
      <c r="AR34" s="265" t="s">
        <v>262</v>
      </c>
      <c r="AS34" s="269">
        <v>1</v>
      </c>
      <c r="AT34" s="269">
        <v>1</v>
      </c>
      <c r="AU34" s="270">
        <f t="shared" si="35"/>
        <v>0</v>
      </c>
      <c r="AV34" s="269">
        <v>2</v>
      </c>
      <c r="AW34" s="269">
        <v>0</v>
      </c>
      <c r="AX34" s="270">
        <f t="shared" si="36"/>
        <v>2</v>
      </c>
      <c r="AY34" s="269">
        <v>0</v>
      </c>
      <c r="AZ34" s="269">
        <v>0</v>
      </c>
      <c r="BA34" s="270">
        <f t="shared" si="37"/>
        <v>0</v>
      </c>
      <c r="BB34" s="269">
        <v>1</v>
      </c>
      <c r="BC34" s="269">
        <v>1</v>
      </c>
      <c r="BD34" s="270">
        <f t="shared" si="38"/>
        <v>0</v>
      </c>
      <c r="BE34" s="269">
        <v>2</v>
      </c>
      <c r="BF34" s="269">
        <v>0</v>
      </c>
      <c r="BG34" s="270">
        <f t="shared" si="54"/>
        <v>2</v>
      </c>
      <c r="BH34" s="269">
        <v>0</v>
      </c>
      <c r="BI34" s="269">
        <v>0</v>
      </c>
      <c r="BJ34" s="270">
        <f t="shared" si="40"/>
        <v>0</v>
      </c>
      <c r="BK34" s="269">
        <v>0</v>
      </c>
      <c r="BL34" s="269">
        <v>0</v>
      </c>
      <c r="BM34" s="272">
        <f t="shared" si="41"/>
        <v>0</v>
      </c>
    </row>
    <row r="35" spans="1:65" ht="22.5" hidden="1" customHeight="1">
      <c r="A35" s="265" t="s">
        <v>248</v>
      </c>
      <c r="B35" s="187" t="s">
        <v>278</v>
      </c>
      <c r="C35" s="187" t="s">
        <v>278</v>
      </c>
      <c r="D35" s="187" t="s">
        <v>278</v>
      </c>
      <c r="E35" s="187" t="s">
        <v>278</v>
      </c>
      <c r="F35" s="241"/>
      <c r="G35" s="241"/>
      <c r="H35" s="266">
        <f t="shared" si="4"/>
        <v>0</v>
      </c>
      <c r="I35" s="187">
        <v>0</v>
      </c>
      <c r="J35" s="187">
        <v>0</v>
      </c>
      <c r="K35" s="187">
        <v>0</v>
      </c>
      <c r="L35" s="187">
        <v>0</v>
      </c>
      <c r="M35" s="267"/>
      <c r="N35" s="267">
        <f t="shared" ref="N35:N39" si="55">IF(J35=0,0,L35/J35)</f>
        <v>0</v>
      </c>
      <c r="O35" s="267"/>
      <c r="P35" s="241"/>
      <c r="Q35" s="241"/>
      <c r="R35" s="241"/>
      <c r="S35" s="268" t="s">
        <v>248</v>
      </c>
      <c r="T35" s="269">
        <f t="shared" si="50"/>
        <v>0</v>
      </c>
      <c r="U35" s="269">
        <f t="shared" si="50"/>
        <v>0</v>
      </c>
      <c r="V35" s="270">
        <f t="shared" si="25"/>
        <v>0</v>
      </c>
      <c r="W35" s="269">
        <f t="shared" si="51"/>
        <v>0</v>
      </c>
      <c r="X35" s="269">
        <f t="shared" si="51"/>
        <v>0</v>
      </c>
      <c r="Y35" s="270">
        <f t="shared" ref="Y35:Y54" si="56">IF(X35=0,W35,W35/X35-100%)</f>
        <v>0</v>
      </c>
      <c r="Z35" s="269">
        <f t="shared" si="52"/>
        <v>0</v>
      </c>
      <c r="AA35" s="269">
        <f t="shared" si="52"/>
        <v>0</v>
      </c>
      <c r="AB35" s="270">
        <f t="shared" ref="AB35:AB47" si="57">IF(AA35=0,Z35,Z35/AA35-100%)</f>
        <v>0</v>
      </c>
      <c r="AC35" s="269">
        <v>0</v>
      </c>
      <c r="AD35" s="269">
        <v>0</v>
      </c>
      <c r="AE35" s="270">
        <f t="shared" si="30"/>
        <v>0</v>
      </c>
      <c r="AF35" s="269">
        <v>0</v>
      </c>
      <c r="AG35" s="269">
        <v>0</v>
      </c>
      <c r="AH35" s="270">
        <f t="shared" si="31"/>
        <v>0</v>
      </c>
      <c r="AI35" s="269">
        <v>0</v>
      </c>
      <c r="AJ35" s="269">
        <v>0</v>
      </c>
      <c r="AK35" s="270">
        <f t="shared" si="32"/>
        <v>0</v>
      </c>
      <c r="AL35" s="269">
        <v>0</v>
      </c>
      <c r="AM35" s="269">
        <v>0</v>
      </c>
      <c r="AN35" s="270">
        <f t="shared" si="33"/>
        <v>0</v>
      </c>
      <c r="AO35" s="269">
        <v>0</v>
      </c>
      <c r="AP35" s="269">
        <v>0</v>
      </c>
      <c r="AQ35" s="271">
        <f t="shared" si="34"/>
        <v>0</v>
      </c>
      <c r="AR35" s="265" t="s">
        <v>248</v>
      </c>
      <c r="AS35" s="269">
        <v>0</v>
      </c>
      <c r="AT35" s="269">
        <v>0</v>
      </c>
      <c r="AU35" s="270">
        <f t="shared" si="35"/>
        <v>0</v>
      </c>
      <c r="AV35" s="269">
        <v>0</v>
      </c>
      <c r="AW35" s="269">
        <v>0</v>
      </c>
      <c r="AX35" s="270">
        <f t="shared" si="36"/>
        <v>0</v>
      </c>
      <c r="AY35" s="269">
        <v>0</v>
      </c>
      <c r="AZ35" s="269">
        <v>0</v>
      </c>
      <c r="BA35" s="270">
        <f t="shared" si="37"/>
        <v>0</v>
      </c>
      <c r="BB35" s="269">
        <v>0</v>
      </c>
      <c r="BC35" s="269">
        <v>0</v>
      </c>
      <c r="BD35" s="270">
        <f t="shared" si="38"/>
        <v>0</v>
      </c>
      <c r="BE35" s="269">
        <v>0</v>
      </c>
      <c r="BF35" s="269">
        <v>0</v>
      </c>
      <c r="BG35" s="270">
        <f t="shared" si="54"/>
        <v>0</v>
      </c>
      <c r="BH35" s="269">
        <v>0</v>
      </c>
      <c r="BI35" s="269">
        <v>0</v>
      </c>
      <c r="BJ35" s="270">
        <f t="shared" si="40"/>
        <v>0</v>
      </c>
      <c r="BK35" s="269">
        <v>0</v>
      </c>
      <c r="BL35" s="269">
        <v>0</v>
      </c>
      <c r="BM35" s="272">
        <f t="shared" si="41"/>
        <v>0</v>
      </c>
    </row>
    <row r="36" spans="1:65" ht="22.5" customHeight="1">
      <c r="A36" s="265" t="s">
        <v>263</v>
      </c>
      <c r="B36" s="187">
        <v>1478</v>
      </c>
      <c r="C36" s="187">
        <v>1627</v>
      </c>
      <c r="D36" s="187">
        <v>643</v>
      </c>
      <c r="E36" s="187">
        <v>487</v>
      </c>
      <c r="F36" s="241">
        <f t="shared" si="3"/>
        <v>0.43504736129905275</v>
      </c>
      <c r="G36" s="241">
        <f t="shared" si="3"/>
        <v>0.29932390903503381</v>
      </c>
      <c r="H36" s="266">
        <f t="shared" si="4"/>
        <v>0.13572345226401894</v>
      </c>
      <c r="I36" s="187">
        <v>317</v>
      </c>
      <c r="J36" s="187">
        <v>274</v>
      </c>
      <c r="K36" s="187">
        <v>47</v>
      </c>
      <c r="L36" s="187">
        <v>51</v>
      </c>
      <c r="M36" s="267">
        <f t="shared" ref="M36:N54" si="58">IF(I36=0,0,K36/I36)</f>
        <v>0.14826498422712933</v>
      </c>
      <c r="N36" s="267">
        <f t="shared" si="55"/>
        <v>0.18613138686131386</v>
      </c>
      <c r="O36" s="267">
        <f t="shared" si="6"/>
        <v>-3.7866402634184532E-2</v>
      </c>
      <c r="P36" s="241">
        <f t="shared" si="23"/>
        <v>7.3094867807153963E-2</v>
      </c>
      <c r="Q36" s="241">
        <f t="shared" si="23"/>
        <v>0.10472279260780287</v>
      </c>
      <c r="R36" s="241">
        <f t="shared" si="7"/>
        <v>-3.162792480064891E-2</v>
      </c>
      <c r="S36" s="268" t="s">
        <v>263</v>
      </c>
      <c r="T36" s="269">
        <f t="shared" si="50"/>
        <v>37</v>
      </c>
      <c r="U36" s="269">
        <f t="shared" si="50"/>
        <v>47</v>
      </c>
      <c r="V36" s="270">
        <f t="shared" si="25"/>
        <v>-0.21276595744680848</v>
      </c>
      <c r="W36" s="269">
        <f t="shared" si="51"/>
        <v>12</v>
      </c>
      <c r="X36" s="269">
        <f t="shared" si="51"/>
        <v>15</v>
      </c>
      <c r="Y36" s="270">
        <f t="shared" si="56"/>
        <v>-0.19999999999999996</v>
      </c>
      <c r="Z36" s="269">
        <f t="shared" si="52"/>
        <v>0</v>
      </c>
      <c r="AA36" s="269">
        <f t="shared" si="52"/>
        <v>0</v>
      </c>
      <c r="AB36" s="270">
        <f t="shared" si="57"/>
        <v>0</v>
      </c>
      <c r="AC36" s="269">
        <v>29</v>
      </c>
      <c r="AD36" s="269">
        <v>32</v>
      </c>
      <c r="AE36" s="270">
        <f t="shared" si="30"/>
        <v>-9.375E-2</v>
      </c>
      <c r="AF36" s="269">
        <v>7</v>
      </c>
      <c r="AG36" s="269">
        <v>4</v>
      </c>
      <c r="AH36" s="270">
        <f t="shared" si="31"/>
        <v>0.75</v>
      </c>
      <c r="AI36" s="269">
        <v>0</v>
      </c>
      <c r="AJ36" s="269">
        <v>0</v>
      </c>
      <c r="AK36" s="270">
        <f t="shared" si="32"/>
        <v>0</v>
      </c>
      <c r="AL36" s="269">
        <v>16</v>
      </c>
      <c r="AM36" s="269">
        <v>21</v>
      </c>
      <c r="AN36" s="270">
        <f t="shared" si="33"/>
        <v>-0.23809523809523814</v>
      </c>
      <c r="AO36" s="269">
        <v>5</v>
      </c>
      <c r="AP36" s="269">
        <v>2</v>
      </c>
      <c r="AQ36" s="271">
        <f t="shared" si="34"/>
        <v>1.5</v>
      </c>
      <c r="AR36" s="265" t="s">
        <v>263</v>
      </c>
      <c r="AS36" s="269">
        <v>8</v>
      </c>
      <c r="AT36" s="269">
        <v>15</v>
      </c>
      <c r="AU36" s="270">
        <f t="shared" si="35"/>
        <v>-0.46666666666666667</v>
      </c>
      <c r="AV36" s="269">
        <v>5</v>
      </c>
      <c r="AW36" s="269">
        <v>11</v>
      </c>
      <c r="AX36" s="270">
        <f t="shared" si="36"/>
        <v>-0.54545454545454541</v>
      </c>
      <c r="AY36" s="269">
        <v>0</v>
      </c>
      <c r="AZ36" s="269">
        <v>0</v>
      </c>
      <c r="BA36" s="270">
        <f t="shared" si="37"/>
        <v>0</v>
      </c>
      <c r="BB36" s="269">
        <v>8</v>
      </c>
      <c r="BC36" s="269">
        <v>15</v>
      </c>
      <c r="BD36" s="270">
        <f t="shared" si="38"/>
        <v>-0.46666666666666667</v>
      </c>
      <c r="BE36" s="269">
        <v>5</v>
      </c>
      <c r="BF36" s="269">
        <v>10</v>
      </c>
      <c r="BG36" s="270">
        <f t="shared" si="54"/>
        <v>-0.5</v>
      </c>
      <c r="BH36" s="269">
        <v>0</v>
      </c>
      <c r="BI36" s="269">
        <v>0</v>
      </c>
      <c r="BJ36" s="270">
        <f t="shared" si="40"/>
        <v>0</v>
      </c>
      <c r="BK36" s="269">
        <v>1</v>
      </c>
      <c r="BL36" s="269">
        <v>0</v>
      </c>
      <c r="BM36" s="272">
        <f t="shared" si="41"/>
        <v>1</v>
      </c>
    </row>
    <row r="37" spans="1:65" ht="22.5" customHeight="1">
      <c r="A37" s="265" t="s">
        <v>264</v>
      </c>
      <c r="B37" s="187">
        <v>762</v>
      </c>
      <c r="C37" s="187">
        <v>907</v>
      </c>
      <c r="D37" s="187">
        <v>265</v>
      </c>
      <c r="E37" s="187">
        <v>197</v>
      </c>
      <c r="F37" s="241">
        <f t="shared" si="3"/>
        <v>0.34776902887139105</v>
      </c>
      <c r="G37" s="241">
        <f t="shared" si="3"/>
        <v>0.21719955898566704</v>
      </c>
      <c r="H37" s="266">
        <f t="shared" si="4"/>
        <v>0.13056946988572402</v>
      </c>
      <c r="I37" s="187">
        <v>125</v>
      </c>
      <c r="J37" s="187">
        <v>119</v>
      </c>
      <c r="K37" s="187">
        <v>28</v>
      </c>
      <c r="L37" s="187">
        <v>35</v>
      </c>
      <c r="M37" s="267">
        <f t="shared" si="58"/>
        <v>0.224</v>
      </c>
      <c r="N37" s="267">
        <f t="shared" si="55"/>
        <v>0.29411764705882354</v>
      </c>
      <c r="O37" s="267">
        <f t="shared" si="6"/>
        <v>-7.0117647058823535E-2</v>
      </c>
      <c r="P37" s="241">
        <f t="shared" si="23"/>
        <v>0.10566037735849057</v>
      </c>
      <c r="Q37" s="241">
        <f t="shared" si="23"/>
        <v>0.17766497461928935</v>
      </c>
      <c r="R37" s="241">
        <f t="shared" si="7"/>
        <v>-7.2004597260798775E-2</v>
      </c>
      <c r="S37" s="268" t="s">
        <v>264</v>
      </c>
      <c r="T37" s="269">
        <f t="shared" si="50"/>
        <v>18</v>
      </c>
      <c r="U37" s="269">
        <f t="shared" si="50"/>
        <v>26</v>
      </c>
      <c r="V37" s="270">
        <f t="shared" si="25"/>
        <v>-0.30769230769230771</v>
      </c>
      <c r="W37" s="269">
        <f t="shared" si="51"/>
        <v>4</v>
      </c>
      <c r="X37" s="269">
        <f t="shared" si="51"/>
        <v>7</v>
      </c>
      <c r="Y37" s="270">
        <f t="shared" si="56"/>
        <v>-0.4285714285714286</v>
      </c>
      <c r="Z37" s="269">
        <f t="shared" si="52"/>
        <v>0</v>
      </c>
      <c r="AA37" s="269">
        <f t="shared" si="52"/>
        <v>0</v>
      </c>
      <c r="AB37" s="270">
        <f t="shared" si="57"/>
        <v>0</v>
      </c>
      <c r="AC37" s="269">
        <v>18</v>
      </c>
      <c r="AD37" s="269">
        <v>15</v>
      </c>
      <c r="AE37" s="270">
        <f t="shared" si="30"/>
        <v>0.19999999999999996</v>
      </c>
      <c r="AF37" s="269">
        <v>2</v>
      </c>
      <c r="AG37" s="269">
        <v>1</v>
      </c>
      <c r="AH37" s="270">
        <f t="shared" si="31"/>
        <v>1</v>
      </c>
      <c r="AI37" s="269">
        <v>0</v>
      </c>
      <c r="AJ37" s="269">
        <v>0</v>
      </c>
      <c r="AK37" s="270">
        <f t="shared" si="32"/>
        <v>0</v>
      </c>
      <c r="AL37" s="269">
        <v>12</v>
      </c>
      <c r="AM37" s="269">
        <v>8</v>
      </c>
      <c r="AN37" s="270">
        <f t="shared" si="33"/>
        <v>0.5</v>
      </c>
      <c r="AO37" s="269">
        <v>2</v>
      </c>
      <c r="AP37" s="269">
        <v>0</v>
      </c>
      <c r="AQ37" s="271">
        <f t="shared" si="34"/>
        <v>2</v>
      </c>
      <c r="AR37" s="265" t="s">
        <v>264</v>
      </c>
      <c r="AS37" s="269">
        <v>0</v>
      </c>
      <c r="AT37" s="269">
        <v>11</v>
      </c>
      <c r="AU37" s="270">
        <f t="shared" si="35"/>
        <v>-1</v>
      </c>
      <c r="AV37" s="269">
        <v>2</v>
      </c>
      <c r="AW37" s="269">
        <v>6</v>
      </c>
      <c r="AX37" s="270">
        <f t="shared" si="36"/>
        <v>-0.66666666666666674</v>
      </c>
      <c r="AY37" s="269">
        <v>0</v>
      </c>
      <c r="AZ37" s="269">
        <v>0</v>
      </c>
      <c r="BA37" s="270">
        <f t="shared" si="37"/>
        <v>0</v>
      </c>
      <c r="BB37" s="269">
        <v>0</v>
      </c>
      <c r="BC37" s="269">
        <v>11</v>
      </c>
      <c r="BD37" s="270">
        <f t="shared" si="38"/>
        <v>-1</v>
      </c>
      <c r="BE37" s="269">
        <v>2</v>
      </c>
      <c r="BF37" s="269">
        <v>6</v>
      </c>
      <c r="BG37" s="270">
        <f t="shared" si="54"/>
        <v>-0.66666666666666674</v>
      </c>
      <c r="BH37" s="269">
        <v>0</v>
      </c>
      <c r="BI37" s="269">
        <v>0</v>
      </c>
      <c r="BJ37" s="270">
        <f t="shared" si="40"/>
        <v>0</v>
      </c>
      <c r="BK37" s="269">
        <v>1</v>
      </c>
      <c r="BL37" s="269">
        <v>0</v>
      </c>
      <c r="BM37" s="272">
        <f t="shared" si="41"/>
        <v>1</v>
      </c>
    </row>
    <row r="38" spans="1:65" ht="22.5" customHeight="1">
      <c r="A38" s="265" t="s">
        <v>265</v>
      </c>
      <c r="B38" s="187">
        <v>292</v>
      </c>
      <c r="C38" s="187">
        <v>284</v>
      </c>
      <c r="D38" s="187">
        <v>131</v>
      </c>
      <c r="E38" s="187">
        <v>110</v>
      </c>
      <c r="F38" s="241">
        <f t="shared" si="3"/>
        <v>0.44863013698630139</v>
      </c>
      <c r="G38" s="241">
        <f t="shared" si="3"/>
        <v>0.38732394366197181</v>
      </c>
      <c r="H38" s="266">
        <f t="shared" si="4"/>
        <v>6.1306193324329572E-2</v>
      </c>
      <c r="I38" s="187">
        <v>64</v>
      </c>
      <c r="J38" s="187">
        <v>54</v>
      </c>
      <c r="K38" s="187">
        <v>7</v>
      </c>
      <c r="L38" s="187">
        <v>6</v>
      </c>
      <c r="M38" s="267">
        <f t="shared" si="58"/>
        <v>0.109375</v>
      </c>
      <c r="N38" s="267">
        <f t="shared" si="55"/>
        <v>0.1111111111111111</v>
      </c>
      <c r="O38" s="267">
        <f t="shared" si="6"/>
        <v>-1.7361111111111049E-3</v>
      </c>
      <c r="P38" s="241">
        <f t="shared" si="23"/>
        <v>5.3435114503816793E-2</v>
      </c>
      <c r="Q38" s="241">
        <f t="shared" si="23"/>
        <v>5.4545454545454543E-2</v>
      </c>
      <c r="R38" s="241">
        <f t="shared" si="7"/>
        <v>-1.1103400416377501E-3</v>
      </c>
      <c r="S38" s="268" t="s">
        <v>265</v>
      </c>
      <c r="T38" s="269">
        <f t="shared" si="50"/>
        <v>7</v>
      </c>
      <c r="U38" s="269">
        <f t="shared" si="50"/>
        <v>8</v>
      </c>
      <c r="V38" s="270">
        <f t="shared" si="25"/>
        <v>-0.125</v>
      </c>
      <c r="W38" s="269">
        <f t="shared" si="51"/>
        <v>1</v>
      </c>
      <c r="X38" s="269">
        <f t="shared" si="51"/>
        <v>4</v>
      </c>
      <c r="Y38" s="270">
        <f t="shared" si="56"/>
        <v>-0.75</v>
      </c>
      <c r="Z38" s="269">
        <f t="shared" si="52"/>
        <v>0</v>
      </c>
      <c r="AA38" s="269">
        <f t="shared" si="52"/>
        <v>0</v>
      </c>
      <c r="AB38" s="270">
        <f t="shared" si="57"/>
        <v>0</v>
      </c>
      <c r="AC38" s="269">
        <v>6</v>
      </c>
      <c r="AD38" s="269">
        <v>6</v>
      </c>
      <c r="AE38" s="270">
        <f t="shared" si="30"/>
        <v>0</v>
      </c>
      <c r="AF38" s="269">
        <v>0</v>
      </c>
      <c r="AG38" s="269">
        <v>1</v>
      </c>
      <c r="AH38" s="270">
        <f t="shared" si="31"/>
        <v>-1</v>
      </c>
      <c r="AI38" s="269">
        <v>0</v>
      </c>
      <c r="AJ38" s="269">
        <v>0</v>
      </c>
      <c r="AK38" s="270">
        <f t="shared" si="32"/>
        <v>0</v>
      </c>
      <c r="AL38" s="269">
        <v>1</v>
      </c>
      <c r="AM38" s="269">
        <v>3</v>
      </c>
      <c r="AN38" s="270">
        <f t="shared" si="33"/>
        <v>-0.66666666666666674</v>
      </c>
      <c r="AO38" s="269">
        <v>0</v>
      </c>
      <c r="AP38" s="269">
        <v>1</v>
      </c>
      <c r="AQ38" s="271">
        <f t="shared" si="34"/>
        <v>-1</v>
      </c>
      <c r="AR38" s="265" t="s">
        <v>265</v>
      </c>
      <c r="AS38" s="269">
        <v>1</v>
      </c>
      <c r="AT38" s="269">
        <v>2</v>
      </c>
      <c r="AU38" s="270">
        <f t="shared" si="35"/>
        <v>-0.5</v>
      </c>
      <c r="AV38" s="269">
        <v>1</v>
      </c>
      <c r="AW38" s="269">
        <v>3</v>
      </c>
      <c r="AX38" s="270">
        <f t="shared" si="36"/>
        <v>-0.66666666666666674</v>
      </c>
      <c r="AY38" s="269">
        <v>0</v>
      </c>
      <c r="AZ38" s="269">
        <v>0</v>
      </c>
      <c r="BA38" s="270">
        <f t="shared" si="37"/>
        <v>0</v>
      </c>
      <c r="BB38" s="269">
        <v>1</v>
      </c>
      <c r="BC38" s="269">
        <v>2</v>
      </c>
      <c r="BD38" s="270">
        <f t="shared" si="38"/>
        <v>-0.5</v>
      </c>
      <c r="BE38" s="269">
        <v>1</v>
      </c>
      <c r="BF38" s="269">
        <v>2</v>
      </c>
      <c r="BG38" s="270">
        <f t="shared" si="54"/>
        <v>-0.5</v>
      </c>
      <c r="BH38" s="269">
        <v>0</v>
      </c>
      <c r="BI38" s="269">
        <v>0</v>
      </c>
      <c r="BJ38" s="270">
        <f t="shared" si="40"/>
        <v>0</v>
      </c>
      <c r="BK38" s="269">
        <v>0</v>
      </c>
      <c r="BL38" s="269">
        <v>0</v>
      </c>
      <c r="BM38" s="272">
        <f t="shared" si="41"/>
        <v>0</v>
      </c>
    </row>
    <row r="39" spans="1:65" ht="22.5" customHeight="1">
      <c r="A39" s="265" t="s">
        <v>266</v>
      </c>
      <c r="B39" s="187">
        <v>424</v>
      </c>
      <c r="C39" s="187">
        <v>436</v>
      </c>
      <c r="D39" s="187">
        <v>247</v>
      </c>
      <c r="E39" s="187">
        <v>180</v>
      </c>
      <c r="F39" s="241">
        <f t="shared" si="3"/>
        <v>0.58254716981132071</v>
      </c>
      <c r="G39" s="241">
        <f t="shared" si="3"/>
        <v>0.41284403669724773</v>
      </c>
      <c r="H39" s="266">
        <f t="shared" si="4"/>
        <v>0.16970313311407298</v>
      </c>
      <c r="I39" s="187">
        <v>128</v>
      </c>
      <c r="J39" s="187">
        <v>101</v>
      </c>
      <c r="K39" s="187">
        <v>12</v>
      </c>
      <c r="L39" s="187">
        <v>10</v>
      </c>
      <c r="M39" s="267">
        <f t="shared" si="58"/>
        <v>9.375E-2</v>
      </c>
      <c r="N39" s="267">
        <f t="shared" si="55"/>
        <v>9.9009900990099015E-2</v>
      </c>
      <c r="O39" s="267">
        <f t="shared" si="6"/>
        <v>-5.2599009900990146E-3</v>
      </c>
      <c r="P39" s="241">
        <f t="shared" si="23"/>
        <v>4.8582995951417005E-2</v>
      </c>
      <c r="Q39" s="241">
        <f t="shared" si="23"/>
        <v>5.5555555555555552E-2</v>
      </c>
      <c r="R39" s="241">
        <f t="shared" si="7"/>
        <v>-6.9725596041385479E-3</v>
      </c>
      <c r="S39" s="268" t="s">
        <v>266</v>
      </c>
      <c r="T39" s="269">
        <f t="shared" si="50"/>
        <v>12</v>
      </c>
      <c r="U39" s="269">
        <f t="shared" si="50"/>
        <v>13</v>
      </c>
      <c r="V39" s="270">
        <f t="shared" si="25"/>
        <v>-7.6923076923076872E-2</v>
      </c>
      <c r="W39" s="269">
        <f t="shared" si="51"/>
        <v>7</v>
      </c>
      <c r="X39" s="269">
        <f t="shared" si="51"/>
        <v>4</v>
      </c>
      <c r="Y39" s="270">
        <f t="shared" si="56"/>
        <v>0.75</v>
      </c>
      <c r="Z39" s="269">
        <f t="shared" si="52"/>
        <v>0</v>
      </c>
      <c r="AA39" s="269">
        <f t="shared" si="52"/>
        <v>1</v>
      </c>
      <c r="AB39" s="270">
        <f t="shared" si="57"/>
        <v>-1</v>
      </c>
      <c r="AC39" s="269">
        <v>5</v>
      </c>
      <c r="AD39" s="269">
        <v>11</v>
      </c>
      <c r="AE39" s="270">
        <f t="shared" si="30"/>
        <v>-0.54545454545454541</v>
      </c>
      <c r="AF39" s="269">
        <v>5</v>
      </c>
      <c r="AG39" s="269">
        <v>2</v>
      </c>
      <c r="AH39" s="270">
        <f t="shared" si="31"/>
        <v>1.5</v>
      </c>
      <c r="AI39" s="269">
        <v>0</v>
      </c>
      <c r="AJ39" s="269">
        <v>0</v>
      </c>
      <c r="AK39" s="270">
        <f t="shared" si="32"/>
        <v>0</v>
      </c>
      <c r="AL39" s="269">
        <v>3</v>
      </c>
      <c r="AM39" s="269">
        <v>10</v>
      </c>
      <c r="AN39" s="270">
        <f t="shared" si="33"/>
        <v>-0.7</v>
      </c>
      <c r="AO39" s="269">
        <v>3</v>
      </c>
      <c r="AP39" s="269">
        <v>1</v>
      </c>
      <c r="AQ39" s="271">
        <f t="shared" si="34"/>
        <v>2</v>
      </c>
      <c r="AR39" s="265" t="s">
        <v>266</v>
      </c>
      <c r="AS39" s="269">
        <v>7</v>
      </c>
      <c r="AT39" s="269">
        <v>2</v>
      </c>
      <c r="AU39" s="270">
        <f t="shared" si="35"/>
        <v>2.5</v>
      </c>
      <c r="AV39" s="269">
        <v>2</v>
      </c>
      <c r="AW39" s="269">
        <v>2</v>
      </c>
      <c r="AX39" s="270">
        <f t="shared" si="36"/>
        <v>0</v>
      </c>
      <c r="AY39" s="269">
        <v>0</v>
      </c>
      <c r="AZ39" s="269">
        <v>1</v>
      </c>
      <c r="BA39" s="270">
        <f t="shared" si="37"/>
        <v>-1</v>
      </c>
      <c r="BB39" s="269">
        <v>7</v>
      </c>
      <c r="BC39" s="269">
        <v>2</v>
      </c>
      <c r="BD39" s="270">
        <f t="shared" si="38"/>
        <v>2.5</v>
      </c>
      <c r="BE39" s="269">
        <v>2</v>
      </c>
      <c r="BF39" s="269">
        <v>2</v>
      </c>
      <c r="BG39" s="270">
        <f t="shared" si="54"/>
        <v>0</v>
      </c>
      <c r="BH39" s="269">
        <v>0</v>
      </c>
      <c r="BI39" s="269">
        <v>1</v>
      </c>
      <c r="BJ39" s="270">
        <f t="shared" si="40"/>
        <v>-1</v>
      </c>
      <c r="BK39" s="269">
        <v>0</v>
      </c>
      <c r="BL39" s="269">
        <v>0</v>
      </c>
      <c r="BM39" s="272">
        <f t="shared" si="41"/>
        <v>0</v>
      </c>
    </row>
    <row r="40" spans="1:65" ht="22.5" hidden="1" customHeight="1">
      <c r="A40" s="265" t="s">
        <v>248</v>
      </c>
      <c r="B40" s="187" t="s">
        <v>278</v>
      </c>
      <c r="C40" s="187" t="s">
        <v>278</v>
      </c>
      <c r="D40" s="187" t="s">
        <v>278</v>
      </c>
      <c r="E40" s="187" t="s">
        <v>278</v>
      </c>
      <c r="F40" s="241"/>
      <c r="G40" s="241"/>
      <c r="H40" s="266">
        <f t="shared" si="4"/>
        <v>0</v>
      </c>
      <c r="I40" s="187">
        <v>0</v>
      </c>
      <c r="J40" s="187">
        <v>0</v>
      </c>
      <c r="K40" s="187">
        <v>0</v>
      </c>
      <c r="L40" s="187">
        <v>0</v>
      </c>
      <c r="M40" s="267"/>
      <c r="N40" s="267"/>
      <c r="O40" s="267"/>
      <c r="P40" s="241"/>
      <c r="Q40" s="241"/>
      <c r="R40" s="241"/>
      <c r="S40" s="268" t="s">
        <v>248</v>
      </c>
      <c r="T40" s="269">
        <f t="shared" si="50"/>
        <v>0</v>
      </c>
      <c r="U40" s="269">
        <f t="shared" si="50"/>
        <v>0</v>
      </c>
      <c r="V40" s="270">
        <f t="shared" si="25"/>
        <v>0</v>
      </c>
      <c r="W40" s="269">
        <f t="shared" si="51"/>
        <v>0</v>
      </c>
      <c r="X40" s="269">
        <f t="shared" si="51"/>
        <v>0</v>
      </c>
      <c r="Y40" s="270">
        <f t="shared" si="56"/>
        <v>0</v>
      </c>
      <c r="Z40" s="269">
        <f t="shared" si="52"/>
        <v>0</v>
      </c>
      <c r="AA40" s="269">
        <f t="shared" si="52"/>
        <v>0</v>
      </c>
      <c r="AB40" s="270">
        <f t="shared" si="57"/>
        <v>0</v>
      </c>
      <c r="AC40" s="269">
        <v>0</v>
      </c>
      <c r="AD40" s="269">
        <v>0</v>
      </c>
      <c r="AE40" s="270">
        <f t="shared" si="30"/>
        <v>0</v>
      </c>
      <c r="AF40" s="269">
        <v>0</v>
      </c>
      <c r="AG40" s="269">
        <v>0</v>
      </c>
      <c r="AH40" s="270">
        <f t="shared" si="31"/>
        <v>0</v>
      </c>
      <c r="AI40" s="269">
        <v>0</v>
      </c>
      <c r="AJ40" s="269">
        <v>0</v>
      </c>
      <c r="AK40" s="270">
        <f t="shared" si="32"/>
        <v>0</v>
      </c>
      <c r="AL40" s="269">
        <v>0</v>
      </c>
      <c r="AM40" s="269">
        <v>0</v>
      </c>
      <c r="AN40" s="270">
        <f t="shared" si="33"/>
        <v>0</v>
      </c>
      <c r="AO40" s="269">
        <v>0</v>
      </c>
      <c r="AP40" s="269">
        <v>0</v>
      </c>
      <c r="AQ40" s="271">
        <f t="shared" si="34"/>
        <v>0</v>
      </c>
      <c r="AR40" s="265" t="s">
        <v>248</v>
      </c>
      <c r="AS40" s="269">
        <v>0</v>
      </c>
      <c r="AT40" s="269">
        <v>0</v>
      </c>
      <c r="AU40" s="270">
        <f t="shared" si="35"/>
        <v>0</v>
      </c>
      <c r="AV40" s="269">
        <v>0</v>
      </c>
      <c r="AW40" s="269">
        <v>0</v>
      </c>
      <c r="AX40" s="270">
        <f t="shared" si="36"/>
        <v>0</v>
      </c>
      <c r="AY40" s="269">
        <v>0</v>
      </c>
      <c r="AZ40" s="269">
        <v>0</v>
      </c>
      <c r="BA40" s="270">
        <f t="shared" si="37"/>
        <v>0</v>
      </c>
      <c r="BB40" s="269">
        <v>0</v>
      </c>
      <c r="BC40" s="269">
        <v>0</v>
      </c>
      <c r="BD40" s="270">
        <f t="shared" si="38"/>
        <v>0</v>
      </c>
      <c r="BE40" s="269">
        <v>0</v>
      </c>
      <c r="BF40" s="269">
        <v>0</v>
      </c>
      <c r="BG40" s="270">
        <f t="shared" si="54"/>
        <v>0</v>
      </c>
      <c r="BH40" s="269">
        <v>0</v>
      </c>
      <c r="BI40" s="269">
        <v>0</v>
      </c>
      <c r="BJ40" s="270">
        <f t="shared" si="40"/>
        <v>0</v>
      </c>
      <c r="BK40" s="269">
        <v>0</v>
      </c>
      <c r="BL40" s="269">
        <v>0</v>
      </c>
      <c r="BM40" s="272">
        <f t="shared" si="41"/>
        <v>0</v>
      </c>
    </row>
    <row r="41" spans="1:65" ht="22.5" customHeight="1">
      <c r="A41" s="265" t="s">
        <v>267</v>
      </c>
      <c r="B41" s="187">
        <v>339</v>
      </c>
      <c r="C41" s="187">
        <v>429</v>
      </c>
      <c r="D41" s="187">
        <v>220</v>
      </c>
      <c r="E41" s="187">
        <v>257</v>
      </c>
      <c r="F41" s="241">
        <f t="shared" si="3"/>
        <v>0.64896755162241893</v>
      </c>
      <c r="G41" s="241">
        <f t="shared" si="3"/>
        <v>0.5990675990675991</v>
      </c>
      <c r="H41" s="266">
        <f t="shared" si="4"/>
        <v>4.9899952554819826E-2</v>
      </c>
      <c r="I41" s="187">
        <v>83</v>
      </c>
      <c r="J41" s="187">
        <v>96</v>
      </c>
      <c r="K41" s="187">
        <v>10</v>
      </c>
      <c r="L41" s="187">
        <v>12</v>
      </c>
      <c r="M41" s="267">
        <f t="shared" si="58"/>
        <v>0.12048192771084337</v>
      </c>
      <c r="N41" s="267">
        <f t="shared" si="58"/>
        <v>0.125</v>
      </c>
      <c r="O41" s="267">
        <f t="shared" si="6"/>
        <v>-4.5180722891566272E-3</v>
      </c>
      <c r="P41" s="241">
        <f t="shared" si="23"/>
        <v>4.5454545454545456E-2</v>
      </c>
      <c r="Q41" s="241">
        <f t="shared" si="23"/>
        <v>4.6692607003891051E-2</v>
      </c>
      <c r="R41" s="241">
        <f t="shared" si="7"/>
        <v>-1.2380615493455954E-3</v>
      </c>
      <c r="S41" s="268" t="s">
        <v>267</v>
      </c>
      <c r="T41" s="269">
        <f t="shared" si="50"/>
        <v>4</v>
      </c>
      <c r="U41" s="269">
        <f t="shared" si="50"/>
        <v>12</v>
      </c>
      <c r="V41" s="270">
        <f t="shared" si="25"/>
        <v>-0.66666666666666674</v>
      </c>
      <c r="W41" s="269">
        <f t="shared" si="51"/>
        <v>2</v>
      </c>
      <c r="X41" s="269">
        <f t="shared" si="51"/>
        <v>5</v>
      </c>
      <c r="Y41" s="270">
        <f t="shared" si="56"/>
        <v>-0.6</v>
      </c>
      <c r="Z41" s="269">
        <f t="shared" si="52"/>
        <v>0</v>
      </c>
      <c r="AA41" s="269">
        <f t="shared" si="52"/>
        <v>0</v>
      </c>
      <c r="AB41" s="270">
        <f t="shared" si="57"/>
        <v>0</v>
      </c>
      <c r="AC41" s="269">
        <v>2</v>
      </c>
      <c r="AD41" s="269">
        <v>4</v>
      </c>
      <c r="AE41" s="270">
        <f t="shared" si="30"/>
        <v>-0.5</v>
      </c>
      <c r="AF41" s="269">
        <v>0</v>
      </c>
      <c r="AG41" s="269">
        <v>2</v>
      </c>
      <c r="AH41" s="270">
        <f t="shared" si="31"/>
        <v>-1</v>
      </c>
      <c r="AI41" s="269">
        <v>0</v>
      </c>
      <c r="AJ41" s="269">
        <v>0</v>
      </c>
      <c r="AK41" s="270">
        <f t="shared" si="32"/>
        <v>0</v>
      </c>
      <c r="AL41" s="269">
        <v>0</v>
      </c>
      <c r="AM41" s="269">
        <v>1</v>
      </c>
      <c r="AN41" s="270">
        <f t="shared" si="33"/>
        <v>-1</v>
      </c>
      <c r="AO41" s="269">
        <v>0</v>
      </c>
      <c r="AP41" s="269">
        <v>0</v>
      </c>
      <c r="AQ41" s="271">
        <f t="shared" si="34"/>
        <v>0</v>
      </c>
      <c r="AR41" s="265" t="s">
        <v>267</v>
      </c>
      <c r="AS41" s="269">
        <v>2</v>
      </c>
      <c r="AT41" s="269">
        <v>8</v>
      </c>
      <c r="AU41" s="270">
        <f t="shared" si="35"/>
        <v>-0.75</v>
      </c>
      <c r="AV41" s="269">
        <v>2</v>
      </c>
      <c r="AW41" s="269">
        <v>3</v>
      </c>
      <c r="AX41" s="270">
        <f t="shared" si="36"/>
        <v>-0.33333333333333337</v>
      </c>
      <c r="AY41" s="269">
        <v>0</v>
      </c>
      <c r="AZ41" s="269">
        <v>0</v>
      </c>
      <c r="BA41" s="270">
        <f t="shared" si="37"/>
        <v>0</v>
      </c>
      <c r="BB41" s="269">
        <v>2</v>
      </c>
      <c r="BC41" s="269">
        <v>6</v>
      </c>
      <c r="BD41" s="270">
        <f t="shared" si="38"/>
        <v>-0.66666666666666674</v>
      </c>
      <c r="BE41" s="269">
        <v>2</v>
      </c>
      <c r="BF41" s="269">
        <v>2</v>
      </c>
      <c r="BG41" s="270">
        <f t="shared" si="54"/>
        <v>0</v>
      </c>
      <c r="BH41" s="269">
        <v>0</v>
      </c>
      <c r="BI41" s="269">
        <v>0</v>
      </c>
      <c r="BJ41" s="270">
        <f t="shared" si="40"/>
        <v>0</v>
      </c>
      <c r="BK41" s="269">
        <v>0</v>
      </c>
      <c r="BL41" s="269">
        <v>0</v>
      </c>
      <c r="BM41" s="272">
        <f t="shared" si="41"/>
        <v>0</v>
      </c>
    </row>
    <row r="42" spans="1:65" ht="22.5" hidden="1" customHeight="1">
      <c r="A42" s="265" t="s">
        <v>248</v>
      </c>
      <c r="B42" s="187" t="s">
        <v>278</v>
      </c>
      <c r="C42" s="187" t="s">
        <v>278</v>
      </c>
      <c r="D42" s="187" t="s">
        <v>278</v>
      </c>
      <c r="E42" s="187" t="s">
        <v>278</v>
      </c>
      <c r="F42" s="241" t="e">
        <f t="shared" si="3"/>
        <v>#VALUE!</v>
      </c>
      <c r="G42" s="241" t="e">
        <f t="shared" si="3"/>
        <v>#VALUE!</v>
      </c>
      <c r="H42" s="266" t="e">
        <f t="shared" si="4"/>
        <v>#VALUE!</v>
      </c>
      <c r="I42" s="187">
        <v>0</v>
      </c>
      <c r="J42" s="187">
        <v>0</v>
      </c>
      <c r="K42" s="187">
        <v>0</v>
      </c>
      <c r="L42" s="187">
        <v>0</v>
      </c>
      <c r="M42" s="267">
        <f t="shared" si="58"/>
        <v>0</v>
      </c>
      <c r="N42" s="267">
        <f t="shared" si="58"/>
        <v>0</v>
      </c>
      <c r="O42" s="267">
        <f t="shared" si="6"/>
        <v>0</v>
      </c>
      <c r="P42" s="241" t="e">
        <f t="shared" si="23"/>
        <v>#VALUE!</v>
      </c>
      <c r="Q42" s="241" t="e">
        <f t="shared" si="23"/>
        <v>#VALUE!</v>
      </c>
      <c r="R42" s="241" t="e">
        <f t="shared" si="7"/>
        <v>#VALUE!</v>
      </c>
      <c r="S42" s="268" t="s">
        <v>248</v>
      </c>
      <c r="T42" s="269">
        <f t="shared" si="50"/>
        <v>0</v>
      </c>
      <c r="U42" s="269">
        <f t="shared" si="50"/>
        <v>0</v>
      </c>
      <c r="V42" s="270">
        <f t="shared" si="25"/>
        <v>0</v>
      </c>
      <c r="W42" s="269">
        <f t="shared" si="51"/>
        <v>0</v>
      </c>
      <c r="X42" s="269">
        <f t="shared" si="51"/>
        <v>0</v>
      </c>
      <c r="Y42" s="270">
        <f t="shared" si="56"/>
        <v>0</v>
      </c>
      <c r="Z42" s="269">
        <f t="shared" si="52"/>
        <v>0</v>
      </c>
      <c r="AA42" s="269">
        <f t="shared" si="52"/>
        <v>0</v>
      </c>
      <c r="AB42" s="270">
        <f t="shared" si="57"/>
        <v>0</v>
      </c>
      <c r="AC42" s="269">
        <v>0</v>
      </c>
      <c r="AD42" s="269">
        <v>0</v>
      </c>
      <c r="AE42" s="270">
        <f t="shared" si="30"/>
        <v>0</v>
      </c>
      <c r="AF42" s="269">
        <v>0</v>
      </c>
      <c r="AG42" s="269">
        <v>0</v>
      </c>
      <c r="AH42" s="270">
        <f t="shared" si="31"/>
        <v>0</v>
      </c>
      <c r="AI42" s="269">
        <v>0</v>
      </c>
      <c r="AJ42" s="269">
        <v>0</v>
      </c>
      <c r="AK42" s="270">
        <f t="shared" si="32"/>
        <v>0</v>
      </c>
      <c r="AL42" s="269">
        <v>0</v>
      </c>
      <c r="AM42" s="269">
        <v>0</v>
      </c>
      <c r="AN42" s="270">
        <f t="shared" si="33"/>
        <v>0</v>
      </c>
      <c r="AO42" s="269">
        <v>0</v>
      </c>
      <c r="AP42" s="269">
        <v>0</v>
      </c>
      <c r="AQ42" s="271">
        <f t="shared" si="34"/>
        <v>0</v>
      </c>
      <c r="AR42" s="265" t="s">
        <v>248</v>
      </c>
      <c r="AS42" s="269">
        <v>0</v>
      </c>
      <c r="AT42" s="269">
        <v>0</v>
      </c>
      <c r="AU42" s="270">
        <f t="shared" si="35"/>
        <v>0</v>
      </c>
      <c r="AV42" s="269">
        <v>0</v>
      </c>
      <c r="AW42" s="269">
        <v>0</v>
      </c>
      <c r="AX42" s="270">
        <f t="shared" si="36"/>
        <v>0</v>
      </c>
      <c r="AY42" s="269">
        <v>0</v>
      </c>
      <c r="AZ42" s="269">
        <v>0</v>
      </c>
      <c r="BA42" s="270">
        <f t="shared" si="37"/>
        <v>0</v>
      </c>
      <c r="BB42" s="269">
        <v>0</v>
      </c>
      <c r="BC42" s="269">
        <v>0</v>
      </c>
      <c r="BD42" s="270">
        <f t="shared" si="38"/>
        <v>0</v>
      </c>
      <c r="BE42" s="269">
        <v>0</v>
      </c>
      <c r="BF42" s="269">
        <v>0</v>
      </c>
      <c r="BG42" s="270">
        <f t="shared" si="54"/>
        <v>0</v>
      </c>
      <c r="BH42" s="269">
        <v>0</v>
      </c>
      <c r="BI42" s="269">
        <v>0</v>
      </c>
      <c r="BJ42" s="270">
        <f t="shared" si="40"/>
        <v>0</v>
      </c>
      <c r="BK42" s="269">
        <v>0</v>
      </c>
      <c r="BL42" s="269">
        <v>0</v>
      </c>
      <c r="BM42" s="272">
        <f t="shared" si="41"/>
        <v>0</v>
      </c>
    </row>
    <row r="43" spans="1:65" ht="22.5" customHeight="1">
      <c r="A43" s="265" t="s">
        <v>268</v>
      </c>
      <c r="B43" s="187">
        <v>310</v>
      </c>
      <c r="C43" s="187">
        <v>314</v>
      </c>
      <c r="D43" s="187">
        <v>169</v>
      </c>
      <c r="E43" s="187">
        <v>212</v>
      </c>
      <c r="F43" s="241">
        <f t="shared" si="3"/>
        <v>0.54516129032258065</v>
      </c>
      <c r="G43" s="241">
        <f t="shared" si="3"/>
        <v>0.67515923566878977</v>
      </c>
      <c r="H43" s="266">
        <f t="shared" si="4"/>
        <v>-0.12999794534620912</v>
      </c>
      <c r="I43" s="187">
        <v>84</v>
      </c>
      <c r="J43" s="187">
        <v>97</v>
      </c>
      <c r="K43" s="187">
        <v>11</v>
      </c>
      <c r="L43" s="187">
        <v>10</v>
      </c>
      <c r="M43" s="267">
        <f t="shared" si="58"/>
        <v>0.13095238095238096</v>
      </c>
      <c r="N43" s="267">
        <f t="shared" si="58"/>
        <v>0.10309278350515463</v>
      </c>
      <c r="O43" s="267">
        <f t="shared" si="6"/>
        <v>2.7859597447226325E-2</v>
      </c>
      <c r="P43" s="241">
        <f t="shared" si="23"/>
        <v>6.5088757396449703E-2</v>
      </c>
      <c r="Q43" s="241">
        <f t="shared" si="23"/>
        <v>4.716981132075472E-2</v>
      </c>
      <c r="R43" s="241">
        <f t="shared" si="7"/>
        <v>1.7918946075694983E-2</v>
      </c>
      <c r="S43" s="268" t="s">
        <v>268</v>
      </c>
      <c r="T43" s="269">
        <f t="shared" si="50"/>
        <v>6</v>
      </c>
      <c r="U43" s="269">
        <f t="shared" si="50"/>
        <v>9</v>
      </c>
      <c r="V43" s="270">
        <f t="shared" si="25"/>
        <v>-0.33333333333333337</v>
      </c>
      <c r="W43" s="269">
        <f t="shared" si="51"/>
        <v>5</v>
      </c>
      <c r="X43" s="269">
        <f t="shared" si="51"/>
        <v>7</v>
      </c>
      <c r="Y43" s="270">
        <f t="shared" si="56"/>
        <v>-0.2857142857142857</v>
      </c>
      <c r="Z43" s="269">
        <f t="shared" si="52"/>
        <v>0</v>
      </c>
      <c r="AA43" s="269">
        <f t="shared" si="52"/>
        <v>0</v>
      </c>
      <c r="AB43" s="270">
        <f t="shared" si="57"/>
        <v>0</v>
      </c>
      <c r="AC43" s="269">
        <v>1</v>
      </c>
      <c r="AD43" s="269">
        <v>5</v>
      </c>
      <c r="AE43" s="270">
        <f t="shared" si="30"/>
        <v>-0.8</v>
      </c>
      <c r="AF43" s="269">
        <v>1</v>
      </c>
      <c r="AG43" s="269">
        <v>2</v>
      </c>
      <c r="AH43" s="270">
        <f t="shared" si="31"/>
        <v>-0.5</v>
      </c>
      <c r="AI43" s="269">
        <v>0</v>
      </c>
      <c r="AJ43" s="269">
        <v>0</v>
      </c>
      <c r="AK43" s="270">
        <f t="shared" si="32"/>
        <v>0</v>
      </c>
      <c r="AL43" s="269">
        <v>0</v>
      </c>
      <c r="AM43" s="269">
        <v>0</v>
      </c>
      <c r="AN43" s="270">
        <f t="shared" si="33"/>
        <v>0</v>
      </c>
      <c r="AO43" s="269">
        <v>0</v>
      </c>
      <c r="AP43" s="269">
        <v>0</v>
      </c>
      <c r="AQ43" s="271">
        <f t="shared" si="34"/>
        <v>0</v>
      </c>
      <c r="AR43" s="265" t="s">
        <v>268</v>
      </c>
      <c r="AS43" s="269">
        <v>5</v>
      </c>
      <c r="AT43" s="269">
        <v>4</v>
      </c>
      <c r="AU43" s="270">
        <f t="shared" si="35"/>
        <v>0.25</v>
      </c>
      <c r="AV43" s="269">
        <v>4</v>
      </c>
      <c r="AW43" s="269">
        <v>5</v>
      </c>
      <c r="AX43" s="270">
        <f t="shared" si="36"/>
        <v>-0.19999999999999996</v>
      </c>
      <c r="AY43" s="269">
        <v>0</v>
      </c>
      <c r="AZ43" s="269">
        <v>0</v>
      </c>
      <c r="BA43" s="270">
        <f t="shared" si="37"/>
        <v>0</v>
      </c>
      <c r="BB43" s="269">
        <v>3</v>
      </c>
      <c r="BC43" s="269">
        <v>4</v>
      </c>
      <c r="BD43" s="270">
        <f t="shared" si="38"/>
        <v>-0.25</v>
      </c>
      <c r="BE43" s="269">
        <v>2</v>
      </c>
      <c r="BF43" s="269">
        <v>5</v>
      </c>
      <c r="BG43" s="270">
        <f t="shared" si="54"/>
        <v>-0.6</v>
      </c>
      <c r="BH43" s="269">
        <v>0</v>
      </c>
      <c r="BI43" s="269">
        <v>0</v>
      </c>
      <c r="BJ43" s="270">
        <f t="shared" si="40"/>
        <v>0</v>
      </c>
      <c r="BK43" s="269">
        <v>0</v>
      </c>
      <c r="BL43" s="269">
        <v>0</v>
      </c>
      <c r="BM43" s="272">
        <f t="shared" si="41"/>
        <v>0</v>
      </c>
    </row>
    <row r="44" spans="1:65" ht="22.5" customHeight="1">
      <c r="A44" s="265" t="s">
        <v>269</v>
      </c>
      <c r="B44" s="187">
        <v>197</v>
      </c>
      <c r="C44" s="187">
        <v>181</v>
      </c>
      <c r="D44" s="187">
        <v>97</v>
      </c>
      <c r="E44" s="187">
        <v>122</v>
      </c>
      <c r="F44" s="241">
        <f t="shared" si="3"/>
        <v>0.49238578680203043</v>
      </c>
      <c r="G44" s="241">
        <f t="shared" si="3"/>
        <v>0.67403314917127077</v>
      </c>
      <c r="H44" s="266">
        <f t="shared" si="4"/>
        <v>-0.18164736236924034</v>
      </c>
      <c r="I44" s="187">
        <v>53</v>
      </c>
      <c r="J44" s="187">
        <v>65</v>
      </c>
      <c r="K44" s="187">
        <v>3</v>
      </c>
      <c r="L44" s="187">
        <v>4</v>
      </c>
      <c r="M44" s="267">
        <f t="shared" si="58"/>
        <v>5.6603773584905662E-2</v>
      </c>
      <c r="N44" s="267">
        <f t="shared" si="58"/>
        <v>6.1538461538461542E-2</v>
      </c>
      <c r="O44" s="267">
        <f t="shared" si="6"/>
        <v>-4.9346879535558802E-3</v>
      </c>
      <c r="P44" s="241">
        <f t="shared" si="23"/>
        <v>3.0927835051546393E-2</v>
      </c>
      <c r="Q44" s="241">
        <f t="shared" si="23"/>
        <v>3.2786885245901641E-2</v>
      </c>
      <c r="R44" s="241">
        <f t="shared" si="7"/>
        <v>-1.8590501943552482E-3</v>
      </c>
      <c r="S44" s="268" t="s">
        <v>269</v>
      </c>
      <c r="T44" s="269">
        <f t="shared" si="50"/>
        <v>4</v>
      </c>
      <c r="U44" s="269">
        <f t="shared" si="50"/>
        <v>5</v>
      </c>
      <c r="V44" s="270">
        <f t="shared" si="25"/>
        <v>-0.19999999999999996</v>
      </c>
      <c r="W44" s="269">
        <f t="shared" si="51"/>
        <v>3</v>
      </c>
      <c r="X44" s="269">
        <f t="shared" si="51"/>
        <v>3</v>
      </c>
      <c r="Y44" s="270">
        <f t="shared" si="56"/>
        <v>0</v>
      </c>
      <c r="Z44" s="269">
        <f t="shared" si="52"/>
        <v>0</v>
      </c>
      <c r="AA44" s="269">
        <f t="shared" si="52"/>
        <v>0</v>
      </c>
      <c r="AB44" s="270">
        <f t="shared" si="57"/>
        <v>0</v>
      </c>
      <c r="AC44" s="269">
        <v>1</v>
      </c>
      <c r="AD44" s="269">
        <v>3</v>
      </c>
      <c r="AE44" s="270">
        <f t="shared" si="30"/>
        <v>-0.66666666666666674</v>
      </c>
      <c r="AF44" s="269">
        <v>1</v>
      </c>
      <c r="AG44" s="269">
        <v>1</v>
      </c>
      <c r="AH44" s="270">
        <f t="shared" si="31"/>
        <v>0</v>
      </c>
      <c r="AI44" s="269">
        <v>0</v>
      </c>
      <c r="AJ44" s="269">
        <v>0</v>
      </c>
      <c r="AK44" s="270">
        <f t="shared" si="32"/>
        <v>0</v>
      </c>
      <c r="AL44" s="269">
        <v>0</v>
      </c>
      <c r="AM44" s="269">
        <v>0</v>
      </c>
      <c r="AN44" s="270">
        <f t="shared" si="33"/>
        <v>0</v>
      </c>
      <c r="AO44" s="269">
        <v>0</v>
      </c>
      <c r="AP44" s="269">
        <v>0</v>
      </c>
      <c r="AQ44" s="271">
        <f t="shared" si="34"/>
        <v>0</v>
      </c>
      <c r="AR44" s="265" t="s">
        <v>269</v>
      </c>
      <c r="AS44" s="269">
        <v>3</v>
      </c>
      <c r="AT44" s="269">
        <v>2</v>
      </c>
      <c r="AU44" s="270">
        <f t="shared" si="35"/>
        <v>0.5</v>
      </c>
      <c r="AV44" s="269">
        <v>2</v>
      </c>
      <c r="AW44" s="269">
        <v>2</v>
      </c>
      <c r="AX44" s="270">
        <f t="shared" si="36"/>
        <v>0</v>
      </c>
      <c r="AY44" s="269">
        <v>0</v>
      </c>
      <c r="AZ44" s="269">
        <v>0</v>
      </c>
      <c r="BA44" s="270">
        <f t="shared" si="37"/>
        <v>0</v>
      </c>
      <c r="BB44" s="269">
        <v>3</v>
      </c>
      <c r="BC44" s="269">
        <v>2</v>
      </c>
      <c r="BD44" s="270">
        <f t="shared" si="38"/>
        <v>0.5</v>
      </c>
      <c r="BE44" s="269">
        <v>2</v>
      </c>
      <c r="BF44" s="269">
        <v>2</v>
      </c>
      <c r="BG44" s="270">
        <f t="shared" si="54"/>
        <v>0</v>
      </c>
      <c r="BH44" s="269">
        <v>0</v>
      </c>
      <c r="BI44" s="269">
        <v>0</v>
      </c>
      <c r="BJ44" s="270">
        <f t="shared" si="40"/>
        <v>0</v>
      </c>
      <c r="BK44" s="269">
        <v>0</v>
      </c>
      <c r="BL44" s="269">
        <v>0</v>
      </c>
      <c r="BM44" s="272">
        <f t="shared" si="41"/>
        <v>0</v>
      </c>
    </row>
    <row r="45" spans="1:65" ht="22.5" customHeight="1">
      <c r="A45" s="265" t="s">
        <v>270</v>
      </c>
      <c r="B45" s="187">
        <v>70</v>
      </c>
      <c r="C45" s="187">
        <v>81</v>
      </c>
      <c r="D45" s="187">
        <v>43</v>
      </c>
      <c r="E45" s="187">
        <v>55</v>
      </c>
      <c r="F45" s="241">
        <f t="shared" si="3"/>
        <v>0.61428571428571432</v>
      </c>
      <c r="G45" s="241">
        <f t="shared" si="3"/>
        <v>0.67901234567901236</v>
      </c>
      <c r="H45" s="266">
        <f t="shared" si="4"/>
        <v>-6.472663139329804E-2</v>
      </c>
      <c r="I45" s="187">
        <v>19</v>
      </c>
      <c r="J45" s="187">
        <v>21</v>
      </c>
      <c r="K45" s="187">
        <v>5</v>
      </c>
      <c r="L45" s="187">
        <v>6</v>
      </c>
      <c r="M45" s="267">
        <f t="shared" si="58"/>
        <v>0.26315789473684209</v>
      </c>
      <c r="N45" s="267">
        <f t="shared" si="58"/>
        <v>0.2857142857142857</v>
      </c>
      <c r="O45" s="267">
        <f t="shared" si="6"/>
        <v>-2.2556390977443608E-2</v>
      </c>
      <c r="P45" s="241">
        <f t="shared" si="23"/>
        <v>0.11627906976744186</v>
      </c>
      <c r="Q45" s="241">
        <f t="shared" si="23"/>
        <v>0.10909090909090909</v>
      </c>
      <c r="R45" s="241">
        <f t="shared" si="7"/>
        <v>7.1881606765327732E-3</v>
      </c>
      <c r="S45" s="268" t="s">
        <v>270</v>
      </c>
      <c r="T45" s="269">
        <f t="shared" si="50"/>
        <v>2</v>
      </c>
      <c r="U45" s="269">
        <f t="shared" si="50"/>
        <v>3</v>
      </c>
      <c r="V45" s="270">
        <f t="shared" si="25"/>
        <v>-0.33333333333333337</v>
      </c>
      <c r="W45" s="269">
        <f t="shared" si="51"/>
        <v>2</v>
      </c>
      <c r="X45" s="269">
        <f t="shared" si="51"/>
        <v>1</v>
      </c>
      <c r="Y45" s="270">
        <f t="shared" si="56"/>
        <v>1</v>
      </c>
      <c r="Z45" s="269">
        <f t="shared" si="52"/>
        <v>0</v>
      </c>
      <c r="AA45" s="269">
        <f t="shared" si="52"/>
        <v>0</v>
      </c>
      <c r="AB45" s="270">
        <f t="shared" si="57"/>
        <v>0</v>
      </c>
      <c r="AC45" s="269">
        <v>0</v>
      </c>
      <c r="AD45" s="269">
        <v>2</v>
      </c>
      <c r="AE45" s="270">
        <f t="shared" si="30"/>
        <v>-1</v>
      </c>
      <c r="AF45" s="269">
        <v>0</v>
      </c>
      <c r="AG45" s="269">
        <v>1</v>
      </c>
      <c r="AH45" s="270">
        <f t="shared" si="31"/>
        <v>-1</v>
      </c>
      <c r="AI45" s="269">
        <v>0</v>
      </c>
      <c r="AJ45" s="269">
        <v>0</v>
      </c>
      <c r="AK45" s="270">
        <f t="shared" si="32"/>
        <v>0</v>
      </c>
      <c r="AL45" s="269">
        <v>0</v>
      </c>
      <c r="AM45" s="269">
        <v>0</v>
      </c>
      <c r="AN45" s="270">
        <f t="shared" si="33"/>
        <v>0</v>
      </c>
      <c r="AO45" s="269">
        <v>0</v>
      </c>
      <c r="AP45" s="269">
        <v>0</v>
      </c>
      <c r="AQ45" s="271">
        <f t="shared" si="34"/>
        <v>0</v>
      </c>
      <c r="AR45" s="265" t="s">
        <v>270</v>
      </c>
      <c r="AS45" s="269">
        <v>2</v>
      </c>
      <c r="AT45" s="269">
        <v>1</v>
      </c>
      <c r="AU45" s="270">
        <f t="shared" si="35"/>
        <v>1</v>
      </c>
      <c r="AV45" s="269">
        <v>2</v>
      </c>
      <c r="AW45" s="269">
        <v>0</v>
      </c>
      <c r="AX45" s="270">
        <f t="shared" si="36"/>
        <v>2</v>
      </c>
      <c r="AY45" s="269">
        <v>0</v>
      </c>
      <c r="AZ45" s="269">
        <v>0</v>
      </c>
      <c r="BA45" s="270">
        <f t="shared" si="37"/>
        <v>0</v>
      </c>
      <c r="BB45" s="269">
        <v>0</v>
      </c>
      <c r="BC45" s="269">
        <v>1</v>
      </c>
      <c r="BD45" s="270">
        <f t="shared" si="38"/>
        <v>-1</v>
      </c>
      <c r="BE45" s="269">
        <v>0</v>
      </c>
      <c r="BF45" s="269">
        <v>0</v>
      </c>
      <c r="BG45" s="270">
        <f t="shared" si="54"/>
        <v>0</v>
      </c>
      <c r="BH45" s="269">
        <v>0</v>
      </c>
      <c r="BI45" s="269">
        <v>0</v>
      </c>
      <c r="BJ45" s="270">
        <f t="shared" si="40"/>
        <v>0</v>
      </c>
      <c r="BK45" s="269">
        <v>0</v>
      </c>
      <c r="BL45" s="269">
        <v>0</v>
      </c>
      <c r="BM45" s="272">
        <f t="shared" si="41"/>
        <v>0</v>
      </c>
    </row>
    <row r="46" spans="1:65" ht="22.5" customHeight="1">
      <c r="A46" s="265" t="s">
        <v>271</v>
      </c>
      <c r="B46" s="187">
        <v>43</v>
      </c>
      <c r="C46" s="187">
        <v>52</v>
      </c>
      <c r="D46" s="187">
        <v>29</v>
      </c>
      <c r="E46" s="187">
        <v>35</v>
      </c>
      <c r="F46" s="241">
        <f t="shared" si="3"/>
        <v>0.67441860465116277</v>
      </c>
      <c r="G46" s="241">
        <f t="shared" si="3"/>
        <v>0.67307692307692313</v>
      </c>
      <c r="H46" s="266">
        <f t="shared" si="4"/>
        <v>1.3416815742396393E-3</v>
      </c>
      <c r="I46" s="187">
        <v>12</v>
      </c>
      <c r="J46" s="187">
        <v>11</v>
      </c>
      <c r="K46" s="187">
        <v>3</v>
      </c>
      <c r="L46" s="187">
        <v>0</v>
      </c>
      <c r="M46" s="267">
        <f t="shared" si="58"/>
        <v>0.25</v>
      </c>
      <c r="N46" s="267">
        <f t="shared" si="58"/>
        <v>0</v>
      </c>
      <c r="O46" s="267">
        <f t="shared" si="6"/>
        <v>0.25</v>
      </c>
      <c r="P46" s="241">
        <f t="shared" si="23"/>
        <v>0.10344827586206896</v>
      </c>
      <c r="Q46" s="241">
        <f t="shared" si="23"/>
        <v>0</v>
      </c>
      <c r="R46" s="241">
        <f t="shared" si="7"/>
        <v>0.10344827586206896</v>
      </c>
      <c r="S46" s="268" t="s">
        <v>271</v>
      </c>
      <c r="T46" s="269">
        <f t="shared" si="50"/>
        <v>0</v>
      </c>
      <c r="U46" s="269">
        <f t="shared" si="50"/>
        <v>1</v>
      </c>
      <c r="V46" s="270">
        <f t="shared" si="25"/>
        <v>-1</v>
      </c>
      <c r="W46" s="269">
        <f t="shared" si="51"/>
        <v>0</v>
      </c>
      <c r="X46" s="269">
        <f t="shared" si="51"/>
        <v>3</v>
      </c>
      <c r="Y46" s="270">
        <f t="shared" si="56"/>
        <v>-1</v>
      </c>
      <c r="Z46" s="269">
        <f t="shared" si="52"/>
        <v>0</v>
      </c>
      <c r="AA46" s="269">
        <f t="shared" si="52"/>
        <v>1</v>
      </c>
      <c r="AB46" s="270">
        <f t="shared" si="57"/>
        <v>-1</v>
      </c>
      <c r="AC46" s="269">
        <v>0</v>
      </c>
      <c r="AD46" s="269">
        <v>0</v>
      </c>
      <c r="AE46" s="270">
        <f t="shared" si="30"/>
        <v>0</v>
      </c>
      <c r="AF46" s="269">
        <v>0</v>
      </c>
      <c r="AG46" s="269">
        <v>0</v>
      </c>
      <c r="AH46" s="270">
        <f t="shared" si="31"/>
        <v>0</v>
      </c>
      <c r="AI46" s="269">
        <v>0</v>
      </c>
      <c r="AJ46" s="269">
        <v>0</v>
      </c>
      <c r="AK46" s="270">
        <f t="shared" si="32"/>
        <v>0</v>
      </c>
      <c r="AL46" s="269">
        <v>0</v>
      </c>
      <c r="AM46" s="269">
        <v>0</v>
      </c>
      <c r="AN46" s="270">
        <f t="shared" si="33"/>
        <v>0</v>
      </c>
      <c r="AO46" s="269">
        <v>0</v>
      </c>
      <c r="AP46" s="269">
        <v>0</v>
      </c>
      <c r="AQ46" s="271">
        <f t="shared" si="34"/>
        <v>0</v>
      </c>
      <c r="AR46" s="265" t="s">
        <v>271</v>
      </c>
      <c r="AS46" s="269">
        <v>0</v>
      </c>
      <c r="AT46" s="269">
        <v>1</v>
      </c>
      <c r="AU46" s="270">
        <f t="shared" si="35"/>
        <v>-1</v>
      </c>
      <c r="AV46" s="269">
        <v>0</v>
      </c>
      <c r="AW46" s="269">
        <v>3</v>
      </c>
      <c r="AX46" s="270">
        <f t="shared" si="36"/>
        <v>-1</v>
      </c>
      <c r="AY46" s="269">
        <v>0</v>
      </c>
      <c r="AZ46" s="269">
        <v>1</v>
      </c>
      <c r="BA46" s="270">
        <f t="shared" si="37"/>
        <v>-1</v>
      </c>
      <c r="BB46" s="269">
        <v>0</v>
      </c>
      <c r="BC46" s="269">
        <v>1</v>
      </c>
      <c r="BD46" s="270">
        <f t="shared" si="38"/>
        <v>-1</v>
      </c>
      <c r="BE46" s="269">
        <v>0</v>
      </c>
      <c r="BF46" s="269">
        <v>3</v>
      </c>
      <c r="BG46" s="270">
        <f t="shared" si="54"/>
        <v>-1</v>
      </c>
      <c r="BH46" s="269">
        <v>0</v>
      </c>
      <c r="BI46" s="269">
        <v>1</v>
      </c>
      <c r="BJ46" s="270">
        <f t="shared" si="40"/>
        <v>-1</v>
      </c>
      <c r="BK46" s="269">
        <v>0</v>
      </c>
      <c r="BL46" s="269">
        <v>0</v>
      </c>
      <c r="BM46" s="272">
        <f t="shared" si="41"/>
        <v>0</v>
      </c>
    </row>
    <row r="47" spans="1:65" ht="22.5" hidden="1" customHeight="1">
      <c r="A47" s="265" t="s">
        <v>248</v>
      </c>
      <c r="B47" s="187" t="s">
        <v>278</v>
      </c>
      <c r="C47" s="187" t="s">
        <v>278</v>
      </c>
      <c r="D47" s="187" t="s">
        <v>278</v>
      </c>
      <c r="E47" s="187" t="s">
        <v>278</v>
      </c>
      <c r="F47" s="241" t="e">
        <f t="shared" si="3"/>
        <v>#VALUE!</v>
      </c>
      <c r="G47" s="241" t="e">
        <f t="shared" si="3"/>
        <v>#VALUE!</v>
      </c>
      <c r="H47" s="266" t="e">
        <f t="shared" si="4"/>
        <v>#VALUE!</v>
      </c>
      <c r="I47" s="187">
        <v>0</v>
      </c>
      <c r="J47" s="187">
        <v>0</v>
      </c>
      <c r="K47" s="187">
        <v>0</v>
      </c>
      <c r="L47" s="187">
        <v>0</v>
      </c>
      <c r="M47" s="267">
        <f t="shared" si="58"/>
        <v>0</v>
      </c>
      <c r="N47" s="267">
        <f t="shared" si="58"/>
        <v>0</v>
      </c>
      <c r="O47" s="267">
        <f t="shared" si="6"/>
        <v>0</v>
      </c>
      <c r="P47" s="241" t="e">
        <f t="shared" si="23"/>
        <v>#VALUE!</v>
      </c>
      <c r="Q47" s="241" t="e">
        <f t="shared" si="23"/>
        <v>#VALUE!</v>
      </c>
      <c r="R47" s="241" t="e">
        <f t="shared" si="7"/>
        <v>#VALUE!</v>
      </c>
      <c r="S47" s="268" t="s">
        <v>248</v>
      </c>
      <c r="T47" s="269">
        <f t="shared" si="50"/>
        <v>0</v>
      </c>
      <c r="U47" s="269">
        <f t="shared" si="50"/>
        <v>0</v>
      </c>
      <c r="V47" s="270">
        <f t="shared" si="25"/>
        <v>0</v>
      </c>
      <c r="W47" s="269">
        <f t="shared" si="51"/>
        <v>0</v>
      </c>
      <c r="X47" s="269">
        <f t="shared" si="51"/>
        <v>0</v>
      </c>
      <c r="Y47" s="270">
        <f t="shared" si="56"/>
        <v>0</v>
      </c>
      <c r="Z47" s="269">
        <f t="shared" si="52"/>
        <v>0</v>
      </c>
      <c r="AA47" s="269">
        <f t="shared" si="52"/>
        <v>0</v>
      </c>
      <c r="AB47" s="270">
        <f t="shared" si="57"/>
        <v>0</v>
      </c>
      <c r="AC47" s="269">
        <v>0</v>
      </c>
      <c r="AD47" s="269">
        <v>0</v>
      </c>
      <c r="AE47" s="270">
        <f t="shared" si="30"/>
        <v>0</v>
      </c>
      <c r="AF47" s="269">
        <v>0</v>
      </c>
      <c r="AG47" s="269">
        <v>0</v>
      </c>
      <c r="AH47" s="270">
        <f t="shared" si="31"/>
        <v>0</v>
      </c>
      <c r="AI47" s="269">
        <v>0</v>
      </c>
      <c r="AJ47" s="269">
        <v>0</v>
      </c>
      <c r="AK47" s="270">
        <f t="shared" si="32"/>
        <v>0</v>
      </c>
      <c r="AL47" s="269">
        <v>0</v>
      </c>
      <c r="AM47" s="269">
        <v>0</v>
      </c>
      <c r="AN47" s="270">
        <f t="shared" si="33"/>
        <v>0</v>
      </c>
      <c r="AO47" s="269">
        <v>0</v>
      </c>
      <c r="AP47" s="269">
        <v>0</v>
      </c>
      <c r="AQ47" s="271">
        <f t="shared" si="34"/>
        <v>0</v>
      </c>
      <c r="AR47" s="265" t="s">
        <v>248</v>
      </c>
      <c r="AS47" s="269">
        <v>0</v>
      </c>
      <c r="AT47" s="269">
        <v>0</v>
      </c>
      <c r="AU47" s="270">
        <f t="shared" si="35"/>
        <v>0</v>
      </c>
      <c r="AV47" s="269">
        <v>0</v>
      </c>
      <c r="AW47" s="269">
        <v>0</v>
      </c>
      <c r="AX47" s="270">
        <f t="shared" si="36"/>
        <v>0</v>
      </c>
      <c r="AY47" s="269">
        <v>0</v>
      </c>
      <c r="AZ47" s="269">
        <v>0</v>
      </c>
      <c r="BA47" s="270">
        <f t="shared" si="37"/>
        <v>0</v>
      </c>
      <c r="BB47" s="269">
        <v>0</v>
      </c>
      <c r="BC47" s="269">
        <v>0</v>
      </c>
      <c r="BD47" s="270">
        <f t="shared" si="38"/>
        <v>0</v>
      </c>
      <c r="BE47" s="269">
        <v>0</v>
      </c>
      <c r="BF47" s="269">
        <v>0</v>
      </c>
      <c r="BG47" s="270">
        <f t="shared" si="54"/>
        <v>0</v>
      </c>
      <c r="BH47" s="269">
        <v>0</v>
      </c>
      <c r="BI47" s="269">
        <v>0</v>
      </c>
      <c r="BJ47" s="270">
        <f t="shared" si="40"/>
        <v>0</v>
      </c>
      <c r="BK47" s="269">
        <v>0</v>
      </c>
      <c r="BL47" s="269">
        <v>0</v>
      </c>
      <c r="BM47" s="272">
        <f t="shared" si="41"/>
        <v>0</v>
      </c>
    </row>
    <row r="48" spans="1:65" ht="22.5" customHeight="1">
      <c r="A48" s="265" t="s">
        <v>272</v>
      </c>
      <c r="B48" s="187">
        <v>495</v>
      </c>
      <c r="C48" s="187">
        <v>447</v>
      </c>
      <c r="D48" s="187">
        <v>291</v>
      </c>
      <c r="E48" s="187">
        <v>266</v>
      </c>
      <c r="F48" s="241">
        <f>IF(B48=0,0,D48/B48)</f>
        <v>0.58787878787878789</v>
      </c>
      <c r="G48" s="241">
        <f>IF(C48=0,0,E48/C48)</f>
        <v>0.59507829977628635</v>
      </c>
      <c r="H48" s="266">
        <f>F48-G48</f>
        <v>-7.1995118974984562E-3</v>
      </c>
      <c r="I48" s="187">
        <v>125</v>
      </c>
      <c r="J48" s="187">
        <v>139</v>
      </c>
      <c r="K48" s="187">
        <v>12</v>
      </c>
      <c r="L48" s="187">
        <v>20</v>
      </c>
      <c r="M48" s="267">
        <f>IF(I48=0,0,K48/I48)</f>
        <v>9.6000000000000002E-2</v>
      </c>
      <c r="N48" s="267">
        <f>IF(J48=0,0,L48/J48)</f>
        <v>0.14388489208633093</v>
      </c>
      <c r="O48" s="267">
        <f>M48-N48</f>
        <v>-4.7884892086330927E-2</v>
      </c>
      <c r="P48" s="241">
        <f>IF(D48=0,0,K48/D48)</f>
        <v>4.1237113402061855E-2</v>
      </c>
      <c r="Q48" s="241">
        <f>IF(E48=0,0,L48/E48)</f>
        <v>7.5187969924812026E-2</v>
      </c>
      <c r="R48" s="241">
        <f>P48-Q48</f>
        <v>-3.3950856522750171E-2</v>
      </c>
      <c r="S48" s="268" t="s">
        <v>272</v>
      </c>
      <c r="T48" s="269">
        <f t="shared" si="50"/>
        <v>13</v>
      </c>
      <c r="U48" s="269">
        <f t="shared" si="50"/>
        <v>18</v>
      </c>
      <c r="V48" s="270">
        <f>IF(U48=0,T48,T48/U48-100%)</f>
        <v>-0.27777777777777779</v>
      </c>
      <c r="W48" s="269">
        <f t="shared" si="51"/>
        <v>3</v>
      </c>
      <c r="X48" s="269">
        <f t="shared" si="51"/>
        <v>13</v>
      </c>
      <c r="Y48" s="270">
        <f>IF(X48=0,W48,W48/X48-100%)</f>
        <v>-0.76923076923076916</v>
      </c>
      <c r="Z48" s="269">
        <f t="shared" si="52"/>
        <v>0</v>
      </c>
      <c r="AA48" s="269">
        <f t="shared" si="52"/>
        <v>1</v>
      </c>
      <c r="AB48" s="270">
        <f>IF(AA48=0,Z48,Z48/AA48-100%)</f>
        <v>-1</v>
      </c>
      <c r="AC48" s="269">
        <v>10</v>
      </c>
      <c r="AD48" s="269">
        <v>11</v>
      </c>
      <c r="AE48" s="270">
        <f>IF(AD48=0,AC48,AC48/AD48-100%)</f>
        <v>-9.0909090909090939E-2</v>
      </c>
      <c r="AF48" s="269">
        <v>2</v>
      </c>
      <c r="AG48" s="269">
        <v>6</v>
      </c>
      <c r="AH48" s="270">
        <f>IF(AG48=0,AF48,AF48/AG48-100%)</f>
        <v>-0.66666666666666674</v>
      </c>
      <c r="AI48" s="269">
        <v>0</v>
      </c>
      <c r="AJ48" s="269">
        <v>0</v>
      </c>
      <c r="AK48" s="270">
        <f>IF(AJ48=0,AI48,AI48/AJ48-100%)</f>
        <v>0</v>
      </c>
      <c r="AL48" s="269">
        <v>1</v>
      </c>
      <c r="AM48" s="269">
        <v>1</v>
      </c>
      <c r="AN48" s="270">
        <f>IF(AM48=0,AL48,AL48/AM48-100%)</f>
        <v>0</v>
      </c>
      <c r="AO48" s="269">
        <v>0</v>
      </c>
      <c r="AP48" s="269">
        <v>0</v>
      </c>
      <c r="AQ48" s="271">
        <f>IF(AP48=0,AO48,AO48/AP48-100%)</f>
        <v>0</v>
      </c>
      <c r="AR48" s="265" t="s">
        <v>272</v>
      </c>
      <c r="AS48" s="269">
        <v>3</v>
      </c>
      <c r="AT48" s="269">
        <v>7</v>
      </c>
      <c r="AU48" s="270">
        <f>IF(AT48=0,AS48,AS48/AT48-100%)</f>
        <v>-0.5714285714285714</v>
      </c>
      <c r="AV48" s="269">
        <v>1</v>
      </c>
      <c r="AW48" s="269">
        <v>7</v>
      </c>
      <c r="AX48" s="270">
        <f>IF(AW48=0,AV48,AV48/AW48-100%)</f>
        <v>-0.85714285714285721</v>
      </c>
      <c r="AY48" s="269">
        <v>0</v>
      </c>
      <c r="AZ48" s="269">
        <v>1</v>
      </c>
      <c r="BA48" s="270">
        <f>IF(AZ48=0,AY48,AY48/AZ48-100%)</f>
        <v>-1</v>
      </c>
      <c r="BB48" s="269">
        <v>1</v>
      </c>
      <c r="BC48" s="269">
        <v>7</v>
      </c>
      <c r="BD48" s="270">
        <f>IF(BC48=0,BB48,BB48/BC48-100%)</f>
        <v>-0.85714285714285721</v>
      </c>
      <c r="BE48" s="269">
        <v>0</v>
      </c>
      <c r="BF48" s="269">
        <v>7</v>
      </c>
      <c r="BG48" s="270">
        <f>IF(BF48=0,BE48,BE48/BF48-100%)</f>
        <v>-1</v>
      </c>
      <c r="BH48" s="269">
        <v>0</v>
      </c>
      <c r="BI48" s="269">
        <v>1</v>
      </c>
      <c r="BJ48" s="270">
        <f>IF(BI48=0,BH48,BH48/BI48-100%)</f>
        <v>-1</v>
      </c>
      <c r="BK48" s="269">
        <v>0</v>
      </c>
      <c r="BL48" s="269">
        <v>0</v>
      </c>
      <c r="BM48" s="272">
        <f>IF(BL48=0,BK48,BK48/BL48-100%)</f>
        <v>0</v>
      </c>
    </row>
    <row r="49" spans="1:65" ht="22.5" customHeight="1">
      <c r="A49" s="265" t="s">
        <v>273</v>
      </c>
      <c r="B49" s="187">
        <v>432</v>
      </c>
      <c r="C49" s="187">
        <v>376</v>
      </c>
      <c r="D49" s="187">
        <v>244</v>
      </c>
      <c r="E49" s="187">
        <v>219</v>
      </c>
      <c r="F49" s="241">
        <f t="shared" si="3"/>
        <v>0.56481481481481477</v>
      </c>
      <c r="G49" s="241">
        <f t="shared" si="3"/>
        <v>0.58244680851063835</v>
      </c>
      <c r="H49" s="266">
        <f t="shared" si="4"/>
        <v>-1.7631993695823578E-2</v>
      </c>
      <c r="I49" s="187">
        <v>96</v>
      </c>
      <c r="J49" s="187">
        <v>111</v>
      </c>
      <c r="K49" s="187">
        <v>11</v>
      </c>
      <c r="L49" s="187">
        <v>16</v>
      </c>
      <c r="M49" s="267">
        <f t="shared" si="58"/>
        <v>0.11458333333333333</v>
      </c>
      <c r="N49" s="267">
        <f t="shared" si="58"/>
        <v>0.14414414414414414</v>
      </c>
      <c r="O49" s="267">
        <f t="shared" si="6"/>
        <v>-2.9560810810810814E-2</v>
      </c>
      <c r="P49" s="241">
        <f t="shared" si="23"/>
        <v>4.5081967213114756E-2</v>
      </c>
      <c r="Q49" s="241">
        <f t="shared" si="23"/>
        <v>7.3059360730593603E-2</v>
      </c>
      <c r="R49" s="241">
        <f t="shared" si="7"/>
        <v>-2.7977393517478848E-2</v>
      </c>
      <c r="S49" s="268" t="s">
        <v>273</v>
      </c>
      <c r="T49" s="269">
        <f t="shared" si="50"/>
        <v>13</v>
      </c>
      <c r="U49" s="269">
        <f t="shared" si="50"/>
        <v>15</v>
      </c>
      <c r="V49" s="270">
        <f t="shared" si="25"/>
        <v>-0.1333333333333333</v>
      </c>
      <c r="W49" s="269">
        <f t="shared" si="51"/>
        <v>3</v>
      </c>
      <c r="X49" s="269">
        <f t="shared" si="51"/>
        <v>10</v>
      </c>
      <c r="Y49" s="270">
        <f t="shared" si="56"/>
        <v>-0.7</v>
      </c>
      <c r="Z49" s="269">
        <f t="shared" si="52"/>
        <v>0</v>
      </c>
      <c r="AA49" s="269">
        <f t="shared" si="52"/>
        <v>0</v>
      </c>
      <c r="AB49" s="270">
        <f t="shared" ref="AB49:AB50" si="59">IF(AA49=0,Z49,Z49/AA49-100%)</f>
        <v>0</v>
      </c>
      <c r="AC49" s="269">
        <v>10</v>
      </c>
      <c r="AD49" s="269">
        <v>10</v>
      </c>
      <c r="AE49" s="270">
        <f t="shared" si="30"/>
        <v>0</v>
      </c>
      <c r="AF49" s="269">
        <v>2</v>
      </c>
      <c r="AG49" s="269">
        <v>6</v>
      </c>
      <c r="AH49" s="270">
        <f t="shared" si="31"/>
        <v>-0.66666666666666674</v>
      </c>
      <c r="AI49" s="269">
        <v>0</v>
      </c>
      <c r="AJ49" s="269">
        <v>0</v>
      </c>
      <c r="AK49" s="270">
        <f t="shared" si="32"/>
        <v>0</v>
      </c>
      <c r="AL49" s="269">
        <v>1</v>
      </c>
      <c r="AM49" s="269">
        <v>0</v>
      </c>
      <c r="AN49" s="270">
        <f t="shared" si="33"/>
        <v>1</v>
      </c>
      <c r="AO49" s="269">
        <v>0</v>
      </c>
      <c r="AP49" s="269">
        <v>0</v>
      </c>
      <c r="AQ49" s="271">
        <f t="shared" si="34"/>
        <v>0</v>
      </c>
      <c r="AR49" s="265" t="s">
        <v>273</v>
      </c>
      <c r="AS49" s="269">
        <v>3</v>
      </c>
      <c r="AT49" s="269">
        <v>5</v>
      </c>
      <c r="AU49" s="270">
        <f t="shared" si="35"/>
        <v>-0.4</v>
      </c>
      <c r="AV49" s="269">
        <v>1</v>
      </c>
      <c r="AW49" s="269">
        <v>4</v>
      </c>
      <c r="AX49" s="270">
        <f t="shared" si="36"/>
        <v>-0.75</v>
      </c>
      <c r="AY49" s="269">
        <v>0</v>
      </c>
      <c r="AZ49" s="269">
        <v>0</v>
      </c>
      <c r="BA49" s="270">
        <f t="shared" si="37"/>
        <v>0</v>
      </c>
      <c r="BB49" s="269">
        <v>1</v>
      </c>
      <c r="BC49" s="269">
        <v>5</v>
      </c>
      <c r="BD49" s="270">
        <f t="shared" si="38"/>
        <v>-0.8</v>
      </c>
      <c r="BE49" s="269">
        <v>0</v>
      </c>
      <c r="BF49" s="269">
        <v>4</v>
      </c>
      <c r="BG49" s="270">
        <f t="shared" ref="BG49:BG50" si="60">IF(BF49=0,BE49,BE49/BF49-100%)</f>
        <v>-1</v>
      </c>
      <c r="BH49" s="269">
        <v>0</v>
      </c>
      <c r="BI49" s="269">
        <v>0</v>
      </c>
      <c r="BJ49" s="270">
        <f t="shared" si="40"/>
        <v>0</v>
      </c>
      <c r="BK49" s="269">
        <v>0</v>
      </c>
      <c r="BL49" s="269">
        <v>0</v>
      </c>
      <c r="BM49" s="272">
        <f t="shared" si="41"/>
        <v>0</v>
      </c>
    </row>
    <row r="50" spans="1:65" ht="22.5" customHeight="1">
      <c r="A50" s="265" t="s">
        <v>274</v>
      </c>
      <c r="B50" s="187">
        <v>63</v>
      </c>
      <c r="C50" s="187">
        <v>71</v>
      </c>
      <c r="D50" s="187">
        <v>47</v>
      </c>
      <c r="E50" s="187">
        <v>47</v>
      </c>
      <c r="F50" s="241">
        <f t="shared" si="3"/>
        <v>0.74603174603174605</v>
      </c>
      <c r="G50" s="241">
        <f t="shared" si="3"/>
        <v>0.6619718309859155</v>
      </c>
      <c r="H50" s="266">
        <f t="shared" si="4"/>
        <v>8.4059915045830547E-2</v>
      </c>
      <c r="I50" s="187">
        <v>29</v>
      </c>
      <c r="J50" s="187">
        <v>28</v>
      </c>
      <c r="K50" s="187">
        <v>1</v>
      </c>
      <c r="L50" s="187">
        <v>4</v>
      </c>
      <c r="M50" s="267">
        <f t="shared" si="58"/>
        <v>3.4482758620689655E-2</v>
      </c>
      <c r="N50" s="267">
        <f t="shared" si="58"/>
        <v>0.14285714285714285</v>
      </c>
      <c r="O50" s="267">
        <f t="shared" si="6"/>
        <v>-0.10837438423645319</v>
      </c>
      <c r="P50" s="241">
        <f t="shared" si="23"/>
        <v>2.1276595744680851E-2</v>
      </c>
      <c r="Q50" s="241">
        <f t="shared" si="23"/>
        <v>8.5106382978723402E-2</v>
      </c>
      <c r="R50" s="241">
        <f t="shared" si="7"/>
        <v>-6.3829787234042548E-2</v>
      </c>
      <c r="S50" s="268" t="s">
        <v>274</v>
      </c>
      <c r="T50" s="269">
        <f t="shared" si="50"/>
        <v>0</v>
      </c>
      <c r="U50" s="269">
        <f t="shared" si="50"/>
        <v>3</v>
      </c>
      <c r="V50" s="270">
        <f t="shared" si="25"/>
        <v>-1</v>
      </c>
      <c r="W50" s="269">
        <f t="shared" si="51"/>
        <v>0</v>
      </c>
      <c r="X50" s="269">
        <f t="shared" si="51"/>
        <v>3</v>
      </c>
      <c r="Y50" s="270">
        <f t="shared" si="56"/>
        <v>-1</v>
      </c>
      <c r="Z50" s="269">
        <f t="shared" si="52"/>
        <v>0</v>
      </c>
      <c r="AA50" s="269">
        <f t="shared" si="52"/>
        <v>0</v>
      </c>
      <c r="AB50" s="270">
        <f t="shared" si="59"/>
        <v>0</v>
      </c>
      <c r="AC50" s="269">
        <v>0</v>
      </c>
      <c r="AD50" s="269">
        <v>1</v>
      </c>
      <c r="AE50" s="270">
        <f t="shared" si="30"/>
        <v>-1</v>
      </c>
      <c r="AF50" s="269">
        <v>0</v>
      </c>
      <c r="AG50" s="269">
        <v>0</v>
      </c>
      <c r="AH50" s="270">
        <f t="shared" si="31"/>
        <v>0</v>
      </c>
      <c r="AI50" s="269">
        <v>0</v>
      </c>
      <c r="AJ50" s="269">
        <v>0</v>
      </c>
      <c r="AK50" s="270">
        <f t="shared" si="32"/>
        <v>0</v>
      </c>
      <c r="AL50" s="269">
        <v>0</v>
      </c>
      <c r="AM50" s="269">
        <v>1</v>
      </c>
      <c r="AN50" s="270">
        <f t="shared" si="33"/>
        <v>-1</v>
      </c>
      <c r="AO50" s="269">
        <v>0</v>
      </c>
      <c r="AP50" s="269">
        <v>0</v>
      </c>
      <c r="AQ50" s="271">
        <f t="shared" si="34"/>
        <v>0</v>
      </c>
      <c r="AR50" s="265" t="s">
        <v>274</v>
      </c>
      <c r="AS50" s="269">
        <v>0</v>
      </c>
      <c r="AT50" s="269">
        <v>2</v>
      </c>
      <c r="AU50" s="270">
        <f t="shared" si="35"/>
        <v>-1</v>
      </c>
      <c r="AV50" s="269">
        <v>0</v>
      </c>
      <c r="AW50" s="269">
        <v>3</v>
      </c>
      <c r="AX50" s="270">
        <f t="shared" si="36"/>
        <v>-1</v>
      </c>
      <c r="AY50" s="269">
        <v>0</v>
      </c>
      <c r="AZ50" s="269">
        <v>0</v>
      </c>
      <c r="BA50" s="270">
        <f t="shared" si="37"/>
        <v>0</v>
      </c>
      <c r="BB50" s="269">
        <v>0</v>
      </c>
      <c r="BC50" s="269">
        <v>2</v>
      </c>
      <c r="BD50" s="270">
        <f t="shared" si="38"/>
        <v>-1</v>
      </c>
      <c r="BE50" s="269">
        <v>0</v>
      </c>
      <c r="BF50" s="269">
        <v>3</v>
      </c>
      <c r="BG50" s="270">
        <f t="shared" si="60"/>
        <v>-1</v>
      </c>
      <c r="BH50" s="269">
        <v>0</v>
      </c>
      <c r="BI50" s="269">
        <v>0</v>
      </c>
      <c r="BJ50" s="270">
        <f t="shared" si="40"/>
        <v>0</v>
      </c>
      <c r="BK50" s="269">
        <v>0</v>
      </c>
      <c r="BL50" s="269">
        <v>0</v>
      </c>
      <c r="BM50" s="272">
        <f t="shared" si="41"/>
        <v>0</v>
      </c>
    </row>
    <row r="51" spans="1:65" ht="22.5" hidden="1" customHeight="1">
      <c r="A51" s="265" t="s">
        <v>248</v>
      </c>
      <c r="B51" s="187" t="s">
        <v>278</v>
      </c>
      <c r="C51" s="187" t="s">
        <v>278</v>
      </c>
      <c r="D51" s="187" t="s">
        <v>278</v>
      </c>
      <c r="E51" s="187" t="s">
        <v>278</v>
      </c>
      <c r="F51" s="241" t="e">
        <f>IF(B51=0,0,D51/B51)</f>
        <v>#VALUE!</v>
      </c>
      <c r="G51" s="241" t="e">
        <f>IF(C51=0,0,E51/C51)</f>
        <v>#VALUE!</v>
      </c>
      <c r="H51" s="266" t="e">
        <f>F51-G51</f>
        <v>#VALUE!</v>
      </c>
      <c r="I51" s="187">
        <v>0</v>
      </c>
      <c r="J51" s="187">
        <v>0</v>
      </c>
      <c r="K51" s="187">
        <v>0</v>
      </c>
      <c r="L51" s="187">
        <v>0</v>
      </c>
      <c r="M51" s="267">
        <f>IF(I51=0,0,K51/I51)</f>
        <v>0</v>
      </c>
      <c r="N51" s="267">
        <f>IF(J51=0,0,L51/J51)</f>
        <v>0</v>
      </c>
      <c r="O51" s="267">
        <f>M51-N51</f>
        <v>0</v>
      </c>
      <c r="P51" s="241" t="e">
        <f>IF(D51=0,0,K51/D51)</f>
        <v>#VALUE!</v>
      </c>
      <c r="Q51" s="241" t="e">
        <f>IF(E51=0,0,L51/E51)</f>
        <v>#VALUE!</v>
      </c>
      <c r="R51" s="241" t="e">
        <f>P51-Q51</f>
        <v>#VALUE!</v>
      </c>
      <c r="S51" s="268" t="s">
        <v>248</v>
      </c>
      <c r="T51" s="269">
        <f t="shared" si="50"/>
        <v>0</v>
      </c>
      <c r="U51" s="269">
        <f t="shared" si="50"/>
        <v>0</v>
      </c>
      <c r="V51" s="270">
        <f>IF(U51=0,T51,T51/U51-100%)</f>
        <v>0</v>
      </c>
      <c r="W51" s="269">
        <f t="shared" si="51"/>
        <v>0</v>
      </c>
      <c r="X51" s="269">
        <f t="shared" si="51"/>
        <v>0</v>
      </c>
      <c r="Y51" s="270">
        <f>IF(X51=0,W51,W51/X51-100%)</f>
        <v>0</v>
      </c>
      <c r="Z51" s="269">
        <f t="shared" si="52"/>
        <v>0</v>
      </c>
      <c r="AA51" s="269">
        <f t="shared" si="52"/>
        <v>0</v>
      </c>
      <c r="AB51" s="270">
        <f>IF(AA51=0,Z51,Z51/AA51-100%)</f>
        <v>0</v>
      </c>
      <c r="AC51" s="269">
        <v>0</v>
      </c>
      <c r="AD51" s="269">
        <v>0</v>
      </c>
      <c r="AE51" s="270">
        <f>IF(AD51=0,AC51,AC51/AD51-100%)</f>
        <v>0</v>
      </c>
      <c r="AF51" s="269">
        <v>0</v>
      </c>
      <c r="AG51" s="269">
        <v>0</v>
      </c>
      <c r="AH51" s="270">
        <f>IF(AG51=0,AF51,AF51/AG51-100%)</f>
        <v>0</v>
      </c>
      <c r="AI51" s="269">
        <v>0</v>
      </c>
      <c r="AJ51" s="269">
        <v>0</v>
      </c>
      <c r="AK51" s="270">
        <f>IF(AJ51=0,AI51,AI51/AJ51-100%)</f>
        <v>0</v>
      </c>
      <c r="AL51" s="269">
        <v>0</v>
      </c>
      <c r="AM51" s="269">
        <v>0</v>
      </c>
      <c r="AN51" s="270">
        <f>IF(AM51=0,AL51,AL51/AM51-100%)</f>
        <v>0</v>
      </c>
      <c r="AO51" s="269">
        <v>0</v>
      </c>
      <c r="AP51" s="269">
        <v>0</v>
      </c>
      <c r="AQ51" s="271">
        <f>IF(AP51=0,AO51,AO51/AP51-100%)</f>
        <v>0</v>
      </c>
      <c r="AR51" s="265" t="s">
        <v>248</v>
      </c>
      <c r="AS51" s="269">
        <v>0</v>
      </c>
      <c r="AT51" s="269">
        <v>0</v>
      </c>
      <c r="AU51" s="270">
        <f>IF(AT51=0,AS51,AS51/AT51-100%)</f>
        <v>0</v>
      </c>
      <c r="AV51" s="269">
        <v>0</v>
      </c>
      <c r="AW51" s="269">
        <v>0</v>
      </c>
      <c r="AX51" s="270">
        <f>IF(AW51=0,AV51,AV51/AW51-100%)</f>
        <v>0</v>
      </c>
      <c r="AY51" s="269">
        <v>0</v>
      </c>
      <c r="AZ51" s="269">
        <v>0</v>
      </c>
      <c r="BA51" s="270">
        <f>IF(AZ51=0,AY51,AY51/AZ51-100%)</f>
        <v>0</v>
      </c>
      <c r="BB51" s="269">
        <v>0</v>
      </c>
      <c r="BC51" s="269">
        <v>0</v>
      </c>
      <c r="BD51" s="270">
        <f>IF(BC51=0,BB51,BB51/BC51-100%)</f>
        <v>0</v>
      </c>
      <c r="BE51" s="269">
        <v>0</v>
      </c>
      <c r="BF51" s="269">
        <v>0</v>
      </c>
      <c r="BG51" s="270">
        <f>IF(BF51=0,BE51,BE51/BF51-100%)</f>
        <v>0</v>
      </c>
      <c r="BH51" s="269">
        <v>0</v>
      </c>
      <c r="BI51" s="269">
        <v>0</v>
      </c>
      <c r="BJ51" s="270">
        <f>IF(BI51=0,BH51,BH51/BI51-100%)</f>
        <v>0</v>
      </c>
      <c r="BK51" s="269">
        <v>0</v>
      </c>
      <c r="BL51" s="269">
        <v>0</v>
      </c>
      <c r="BM51" s="272">
        <f>IF(BL51=0,BK51,BK51/BL51-100%)</f>
        <v>0</v>
      </c>
    </row>
    <row r="52" spans="1:65" ht="22.5" customHeight="1">
      <c r="A52" s="265" t="s">
        <v>275</v>
      </c>
      <c r="B52" s="187">
        <v>346</v>
      </c>
      <c r="C52" s="187">
        <v>372</v>
      </c>
      <c r="D52" s="187">
        <v>216</v>
      </c>
      <c r="E52" s="187">
        <v>191</v>
      </c>
      <c r="F52" s="241">
        <f t="shared" si="3"/>
        <v>0.62427745664739887</v>
      </c>
      <c r="G52" s="241">
        <f t="shared" si="3"/>
        <v>0.51344086021505375</v>
      </c>
      <c r="H52" s="266">
        <f t="shared" si="4"/>
        <v>0.11083659643234511</v>
      </c>
      <c r="I52" s="187">
        <v>97</v>
      </c>
      <c r="J52" s="187">
        <v>97</v>
      </c>
      <c r="K52" s="187">
        <v>16</v>
      </c>
      <c r="L52" s="187">
        <v>22</v>
      </c>
      <c r="M52" s="267">
        <f t="shared" si="58"/>
        <v>0.16494845360824742</v>
      </c>
      <c r="N52" s="267">
        <f t="shared" si="58"/>
        <v>0.22680412371134021</v>
      </c>
      <c r="O52" s="267">
        <f t="shared" si="6"/>
        <v>-6.1855670103092786E-2</v>
      </c>
      <c r="P52" s="241">
        <f t="shared" si="23"/>
        <v>7.407407407407407E-2</v>
      </c>
      <c r="Q52" s="241">
        <f t="shared" si="23"/>
        <v>0.11518324607329843</v>
      </c>
      <c r="R52" s="241">
        <f t="shared" si="7"/>
        <v>-4.1109171999224356E-2</v>
      </c>
      <c r="S52" s="268" t="s">
        <v>275</v>
      </c>
      <c r="T52" s="269">
        <f t="shared" si="50"/>
        <v>16</v>
      </c>
      <c r="U52" s="269">
        <f t="shared" si="50"/>
        <v>17</v>
      </c>
      <c r="V52" s="270">
        <f t="shared" si="25"/>
        <v>-5.8823529411764719E-2</v>
      </c>
      <c r="W52" s="269">
        <f t="shared" si="51"/>
        <v>11</v>
      </c>
      <c r="X52" s="269">
        <f t="shared" si="51"/>
        <v>8</v>
      </c>
      <c r="Y52" s="270">
        <f t="shared" si="56"/>
        <v>0.375</v>
      </c>
      <c r="Z52" s="269">
        <f t="shared" si="52"/>
        <v>0</v>
      </c>
      <c r="AA52" s="269">
        <f t="shared" si="52"/>
        <v>0</v>
      </c>
      <c r="AB52" s="270">
        <f t="shared" ref="AB52:AB54" si="61">IF(AA52=0,Z52,Z52/AA52-100%)</f>
        <v>0</v>
      </c>
      <c r="AC52" s="269">
        <v>12</v>
      </c>
      <c r="AD52" s="269">
        <v>10</v>
      </c>
      <c r="AE52" s="270">
        <f t="shared" si="30"/>
        <v>0.19999999999999996</v>
      </c>
      <c r="AF52" s="269">
        <v>4</v>
      </c>
      <c r="AG52" s="269">
        <v>6</v>
      </c>
      <c r="AH52" s="270">
        <f t="shared" si="31"/>
        <v>-0.33333333333333337</v>
      </c>
      <c r="AI52" s="269">
        <v>0</v>
      </c>
      <c r="AJ52" s="269">
        <v>0</v>
      </c>
      <c r="AK52" s="270">
        <f t="shared" si="32"/>
        <v>0</v>
      </c>
      <c r="AL52" s="269">
        <v>1</v>
      </c>
      <c r="AM52" s="269">
        <v>3</v>
      </c>
      <c r="AN52" s="270">
        <f t="shared" si="33"/>
        <v>-0.66666666666666674</v>
      </c>
      <c r="AO52" s="269">
        <v>1</v>
      </c>
      <c r="AP52" s="269">
        <v>0</v>
      </c>
      <c r="AQ52" s="271">
        <f t="shared" si="34"/>
        <v>1</v>
      </c>
      <c r="AR52" s="265" t="s">
        <v>275</v>
      </c>
      <c r="AS52" s="269">
        <v>4</v>
      </c>
      <c r="AT52" s="269">
        <v>7</v>
      </c>
      <c r="AU52" s="270">
        <f t="shared" si="35"/>
        <v>-0.4285714285714286</v>
      </c>
      <c r="AV52" s="269">
        <v>7</v>
      </c>
      <c r="AW52" s="269">
        <v>2</v>
      </c>
      <c r="AX52" s="270">
        <f t="shared" si="36"/>
        <v>2.5</v>
      </c>
      <c r="AY52" s="269">
        <v>0</v>
      </c>
      <c r="AZ52" s="269">
        <v>0</v>
      </c>
      <c r="BA52" s="270">
        <f t="shared" si="37"/>
        <v>0</v>
      </c>
      <c r="BB52" s="269">
        <v>3</v>
      </c>
      <c r="BC52" s="269">
        <v>7</v>
      </c>
      <c r="BD52" s="270">
        <f t="shared" si="38"/>
        <v>-0.5714285714285714</v>
      </c>
      <c r="BE52" s="269">
        <v>6</v>
      </c>
      <c r="BF52" s="269">
        <v>2</v>
      </c>
      <c r="BG52" s="270">
        <f t="shared" ref="BG52:BG54" si="62">IF(BF52=0,BE52,BE52/BF52-100%)</f>
        <v>2</v>
      </c>
      <c r="BH52" s="269">
        <v>0</v>
      </c>
      <c r="BI52" s="269">
        <v>0</v>
      </c>
      <c r="BJ52" s="270">
        <f t="shared" si="40"/>
        <v>0</v>
      </c>
      <c r="BK52" s="269">
        <v>0</v>
      </c>
      <c r="BL52" s="269">
        <v>0</v>
      </c>
      <c r="BM52" s="272">
        <f t="shared" si="41"/>
        <v>0</v>
      </c>
    </row>
    <row r="53" spans="1:65" ht="22.5" customHeight="1">
      <c r="A53" s="265" t="s">
        <v>276</v>
      </c>
      <c r="B53" s="187">
        <v>215</v>
      </c>
      <c r="C53" s="187">
        <v>245</v>
      </c>
      <c r="D53" s="187">
        <v>137</v>
      </c>
      <c r="E53" s="187">
        <v>117</v>
      </c>
      <c r="F53" s="241">
        <f t="shared" si="3"/>
        <v>0.63720930232558137</v>
      </c>
      <c r="G53" s="241">
        <f t="shared" si="3"/>
        <v>0.47755102040816327</v>
      </c>
      <c r="H53" s="266">
        <f t="shared" si="4"/>
        <v>0.1596582819174181</v>
      </c>
      <c r="I53" s="187">
        <v>53</v>
      </c>
      <c r="J53" s="187">
        <v>52</v>
      </c>
      <c r="K53" s="187">
        <v>9</v>
      </c>
      <c r="L53" s="187">
        <v>16</v>
      </c>
      <c r="M53" s="267">
        <f t="shared" si="58"/>
        <v>0.16981132075471697</v>
      </c>
      <c r="N53" s="267">
        <f t="shared" si="58"/>
        <v>0.30769230769230771</v>
      </c>
      <c r="O53" s="267">
        <f t="shared" si="6"/>
        <v>-0.13788098693759074</v>
      </c>
      <c r="P53" s="241">
        <f t="shared" si="23"/>
        <v>6.569343065693431E-2</v>
      </c>
      <c r="Q53" s="241">
        <f t="shared" si="23"/>
        <v>0.13675213675213677</v>
      </c>
      <c r="R53" s="241">
        <f t="shared" si="7"/>
        <v>-7.1058706095202456E-2</v>
      </c>
      <c r="S53" s="268" t="s">
        <v>276</v>
      </c>
      <c r="T53" s="269">
        <f t="shared" si="50"/>
        <v>12</v>
      </c>
      <c r="U53" s="269">
        <f t="shared" si="50"/>
        <v>12</v>
      </c>
      <c r="V53" s="270">
        <f t="shared" si="25"/>
        <v>0</v>
      </c>
      <c r="W53" s="269">
        <f t="shared" si="51"/>
        <v>7</v>
      </c>
      <c r="X53" s="269">
        <f t="shared" si="51"/>
        <v>7</v>
      </c>
      <c r="Y53" s="270">
        <f t="shared" si="56"/>
        <v>0</v>
      </c>
      <c r="Z53" s="269">
        <f t="shared" si="52"/>
        <v>0</v>
      </c>
      <c r="AA53" s="269">
        <f t="shared" si="52"/>
        <v>0</v>
      </c>
      <c r="AB53" s="270">
        <f t="shared" si="61"/>
        <v>0</v>
      </c>
      <c r="AC53" s="269">
        <v>10</v>
      </c>
      <c r="AD53" s="269">
        <v>8</v>
      </c>
      <c r="AE53" s="270">
        <f t="shared" si="30"/>
        <v>0.25</v>
      </c>
      <c r="AF53" s="269">
        <v>4</v>
      </c>
      <c r="AG53" s="269">
        <v>6</v>
      </c>
      <c r="AH53" s="270">
        <f t="shared" si="31"/>
        <v>-0.33333333333333337</v>
      </c>
      <c r="AI53" s="269">
        <v>0</v>
      </c>
      <c r="AJ53" s="269">
        <v>0</v>
      </c>
      <c r="AK53" s="270">
        <f t="shared" si="32"/>
        <v>0</v>
      </c>
      <c r="AL53" s="269">
        <v>1</v>
      </c>
      <c r="AM53" s="269">
        <v>2</v>
      </c>
      <c r="AN53" s="270">
        <f t="shared" si="33"/>
        <v>-0.5</v>
      </c>
      <c r="AO53" s="269">
        <v>1</v>
      </c>
      <c r="AP53" s="269">
        <v>0</v>
      </c>
      <c r="AQ53" s="271">
        <f t="shared" si="34"/>
        <v>1</v>
      </c>
      <c r="AR53" s="265" t="s">
        <v>276</v>
      </c>
      <c r="AS53" s="269">
        <v>2</v>
      </c>
      <c r="AT53" s="269">
        <v>4</v>
      </c>
      <c r="AU53" s="270">
        <f t="shared" si="35"/>
        <v>-0.5</v>
      </c>
      <c r="AV53" s="269">
        <v>3</v>
      </c>
      <c r="AW53" s="269">
        <v>1</v>
      </c>
      <c r="AX53" s="270">
        <f t="shared" si="36"/>
        <v>2</v>
      </c>
      <c r="AY53" s="269">
        <v>0</v>
      </c>
      <c r="AZ53" s="269">
        <v>0</v>
      </c>
      <c r="BA53" s="270">
        <f t="shared" si="37"/>
        <v>0</v>
      </c>
      <c r="BB53" s="269">
        <v>2</v>
      </c>
      <c r="BC53" s="269">
        <v>4</v>
      </c>
      <c r="BD53" s="270">
        <f t="shared" si="38"/>
        <v>-0.5</v>
      </c>
      <c r="BE53" s="269">
        <v>3</v>
      </c>
      <c r="BF53" s="269">
        <v>1</v>
      </c>
      <c r="BG53" s="270">
        <f t="shared" si="62"/>
        <v>2</v>
      </c>
      <c r="BH53" s="269">
        <v>0</v>
      </c>
      <c r="BI53" s="269">
        <v>0</v>
      </c>
      <c r="BJ53" s="270">
        <f t="shared" si="40"/>
        <v>0</v>
      </c>
      <c r="BK53" s="269">
        <v>0</v>
      </c>
      <c r="BL53" s="269">
        <v>0</v>
      </c>
      <c r="BM53" s="272">
        <f t="shared" si="41"/>
        <v>0</v>
      </c>
    </row>
    <row r="54" spans="1:65" ht="22.5" customHeight="1" thickBot="1">
      <c r="A54" s="273" t="s">
        <v>277</v>
      </c>
      <c r="B54" s="197">
        <v>131</v>
      </c>
      <c r="C54" s="197">
        <v>127</v>
      </c>
      <c r="D54" s="197">
        <v>79</v>
      </c>
      <c r="E54" s="197">
        <v>74</v>
      </c>
      <c r="F54" s="250">
        <f t="shared" si="3"/>
        <v>0.60305343511450382</v>
      </c>
      <c r="G54" s="250">
        <f t="shared" si="3"/>
        <v>0.58267716535433067</v>
      </c>
      <c r="H54" s="274">
        <f t="shared" si="4"/>
        <v>2.0376269760173149E-2</v>
      </c>
      <c r="I54" s="197">
        <v>44</v>
      </c>
      <c r="J54" s="197">
        <v>45</v>
      </c>
      <c r="K54" s="197">
        <v>7</v>
      </c>
      <c r="L54" s="197">
        <v>6</v>
      </c>
      <c r="M54" s="275">
        <f t="shared" si="58"/>
        <v>0.15909090909090909</v>
      </c>
      <c r="N54" s="275">
        <f t="shared" si="58"/>
        <v>0.13333333333333333</v>
      </c>
      <c r="O54" s="275">
        <f t="shared" si="6"/>
        <v>2.5757575757575757E-2</v>
      </c>
      <c r="P54" s="250">
        <f t="shared" si="23"/>
        <v>8.8607594936708861E-2</v>
      </c>
      <c r="Q54" s="250">
        <f t="shared" si="23"/>
        <v>8.1081081081081086E-2</v>
      </c>
      <c r="R54" s="250">
        <f t="shared" si="7"/>
        <v>7.5265138556277755E-3</v>
      </c>
      <c r="S54" s="276" t="s">
        <v>277</v>
      </c>
      <c r="T54" s="277">
        <f t="shared" si="50"/>
        <v>4</v>
      </c>
      <c r="U54" s="277">
        <f t="shared" si="50"/>
        <v>5</v>
      </c>
      <c r="V54" s="278">
        <f t="shared" si="25"/>
        <v>-0.19999999999999996</v>
      </c>
      <c r="W54" s="277">
        <f t="shared" si="51"/>
        <v>4</v>
      </c>
      <c r="X54" s="277">
        <f t="shared" si="51"/>
        <v>1</v>
      </c>
      <c r="Y54" s="278">
        <f t="shared" si="56"/>
        <v>3</v>
      </c>
      <c r="Z54" s="277">
        <f t="shared" si="52"/>
        <v>0</v>
      </c>
      <c r="AA54" s="277">
        <f t="shared" si="52"/>
        <v>0</v>
      </c>
      <c r="AB54" s="278">
        <f t="shared" si="61"/>
        <v>0</v>
      </c>
      <c r="AC54" s="277">
        <v>2</v>
      </c>
      <c r="AD54" s="277">
        <v>2</v>
      </c>
      <c r="AE54" s="278">
        <f t="shared" si="30"/>
        <v>0</v>
      </c>
      <c r="AF54" s="277">
        <v>0</v>
      </c>
      <c r="AG54" s="277">
        <v>0</v>
      </c>
      <c r="AH54" s="278">
        <f t="shared" si="31"/>
        <v>0</v>
      </c>
      <c r="AI54" s="277">
        <v>0</v>
      </c>
      <c r="AJ54" s="277">
        <v>0</v>
      </c>
      <c r="AK54" s="278">
        <f t="shared" si="32"/>
        <v>0</v>
      </c>
      <c r="AL54" s="277">
        <v>0</v>
      </c>
      <c r="AM54" s="277">
        <v>1</v>
      </c>
      <c r="AN54" s="278">
        <f t="shared" si="33"/>
        <v>-1</v>
      </c>
      <c r="AO54" s="277">
        <v>0</v>
      </c>
      <c r="AP54" s="277">
        <v>0</v>
      </c>
      <c r="AQ54" s="279">
        <f t="shared" si="34"/>
        <v>0</v>
      </c>
      <c r="AR54" s="273" t="s">
        <v>277</v>
      </c>
      <c r="AS54" s="277">
        <v>2</v>
      </c>
      <c r="AT54" s="277">
        <v>3</v>
      </c>
      <c r="AU54" s="278">
        <f t="shared" si="35"/>
        <v>-0.33333333333333337</v>
      </c>
      <c r="AV54" s="277">
        <v>4</v>
      </c>
      <c r="AW54" s="277">
        <v>1</v>
      </c>
      <c r="AX54" s="278">
        <f t="shared" si="36"/>
        <v>3</v>
      </c>
      <c r="AY54" s="277">
        <v>0</v>
      </c>
      <c r="AZ54" s="277">
        <v>0</v>
      </c>
      <c r="BA54" s="278">
        <f t="shared" si="37"/>
        <v>0</v>
      </c>
      <c r="BB54" s="277">
        <v>1</v>
      </c>
      <c r="BC54" s="277">
        <v>3</v>
      </c>
      <c r="BD54" s="278">
        <f t="shared" si="38"/>
        <v>-0.66666666666666674</v>
      </c>
      <c r="BE54" s="277">
        <v>3</v>
      </c>
      <c r="BF54" s="277">
        <v>1</v>
      </c>
      <c r="BG54" s="278">
        <f t="shared" si="62"/>
        <v>2</v>
      </c>
      <c r="BH54" s="277">
        <v>0</v>
      </c>
      <c r="BI54" s="277">
        <v>0</v>
      </c>
      <c r="BJ54" s="278">
        <f t="shared" si="40"/>
        <v>0</v>
      </c>
      <c r="BK54" s="277">
        <v>0</v>
      </c>
      <c r="BL54" s="277">
        <v>0</v>
      </c>
      <c r="BM54" s="280">
        <f t="shared" si="41"/>
        <v>0</v>
      </c>
    </row>
  </sheetData>
  <mergeCells count="32">
    <mergeCell ref="BH4:BJ5"/>
    <mergeCell ref="BK4:BM5"/>
    <mergeCell ref="BK3:BM3"/>
    <mergeCell ref="T4:V5"/>
    <mergeCell ref="W4:Y5"/>
    <mergeCell ref="Z4:AB5"/>
    <mergeCell ref="AC4:AE5"/>
    <mergeCell ref="AF4:AH5"/>
    <mergeCell ref="AI4:AK5"/>
    <mergeCell ref="AL4:AN5"/>
    <mergeCell ref="AO4:AQ5"/>
    <mergeCell ref="AS4:AU5"/>
    <mergeCell ref="AS3:BJ3"/>
    <mergeCell ref="AV4:AX5"/>
    <mergeCell ref="AY4:BA5"/>
    <mergeCell ref="BB4:BD5"/>
    <mergeCell ref="BE4:BG5"/>
    <mergeCell ref="A1:R1"/>
    <mergeCell ref="S1:AQ1"/>
    <mergeCell ref="AR1:BM1"/>
    <mergeCell ref="A3:A5"/>
    <mergeCell ref="B3:C5"/>
    <mergeCell ref="D3:E5"/>
    <mergeCell ref="F3:H5"/>
    <mergeCell ref="I3:J5"/>
    <mergeCell ref="K3:L5"/>
    <mergeCell ref="M3:O5"/>
    <mergeCell ref="P3:R5"/>
    <mergeCell ref="S3:S5"/>
    <mergeCell ref="T3:AB3"/>
    <mergeCell ref="AC3:AQ3"/>
    <mergeCell ref="AR3:AR5"/>
  </mergeCells>
  <conditionalFormatting sqref="AO10:AQ54 W10:Y54 T10:U54 H10:H54 M10:O54 AC10:AD54 AF10:AM10 BH10:BJ54 AS10:AT54 AV10:BC54 AF11:AJ54 AL11:AM54">
    <cfRule type="cellIs" dxfId="21" priority="20" stopIfTrue="1" operator="lessThan">
      <formula>0</formula>
    </cfRule>
    <cfRule type="cellIs" dxfId="20" priority="21" stopIfTrue="1" operator="equal">
      <formula>0</formula>
    </cfRule>
  </conditionalFormatting>
  <conditionalFormatting sqref="AF10:AG54 AC10:AD54 B30:C47 C17:C29 D17:E47 B48:E54 B10:B29 C10:E16 I10:L54">
    <cfRule type="cellIs" dxfId="19" priority="22" stopIfTrue="1" operator="equal">
      <formula>0</formula>
    </cfRule>
  </conditionalFormatting>
  <conditionalFormatting sqref="Z10:AB54">
    <cfRule type="cellIs" dxfId="18" priority="18" stopIfTrue="1" operator="lessThan">
      <formula>0</formula>
    </cfRule>
    <cfRule type="cellIs" dxfId="17" priority="19" stopIfTrue="1" operator="equal">
      <formula>0</formula>
    </cfRule>
  </conditionalFormatting>
  <conditionalFormatting sqref="AI11:AJ54">
    <cfRule type="cellIs" dxfId="16" priority="17" stopIfTrue="1" operator="equal">
      <formula>0</formula>
    </cfRule>
  </conditionalFormatting>
  <conditionalFormatting sqref="AY11:AZ54">
    <cfRule type="cellIs" dxfId="15" priority="16" stopIfTrue="1" operator="equal">
      <formula>0</formula>
    </cfRule>
  </conditionalFormatting>
  <conditionalFormatting sqref="AJ11:AJ54">
    <cfRule type="cellIs" dxfId="14" priority="15" stopIfTrue="1" operator="equal">
      <formula>0</formula>
    </cfRule>
  </conditionalFormatting>
  <conditionalFormatting sqref="AZ11:AZ54">
    <cfRule type="cellIs" dxfId="13" priority="14" stopIfTrue="1" operator="equal">
      <formula>0</formula>
    </cfRule>
  </conditionalFormatting>
  <conditionalFormatting sqref="AZ11:AZ54">
    <cfRule type="cellIs" dxfId="12" priority="13" stopIfTrue="1" operator="equal">
      <formula>0</formula>
    </cfRule>
  </conditionalFormatting>
  <conditionalFormatting sqref="BI11:BI54">
    <cfRule type="cellIs" dxfId="11" priority="12" stopIfTrue="1" operator="equal">
      <formula>0</formula>
    </cfRule>
  </conditionalFormatting>
  <conditionalFormatting sqref="BI11:BI54">
    <cfRule type="cellIs" dxfId="10" priority="11" stopIfTrue="1" operator="equal">
      <formula>0</formula>
    </cfRule>
  </conditionalFormatting>
  <conditionalFormatting sqref="BI11:BI54">
    <cfRule type="cellIs" dxfId="9" priority="10" stopIfTrue="1" operator="equal">
      <formula>0</formula>
    </cfRule>
  </conditionalFormatting>
  <conditionalFormatting sqref="BE10:BG54">
    <cfRule type="cellIs" dxfId="8" priority="8" stopIfTrue="1" operator="lessThan">
      <formula>0</formula>
    </cfRule>
    <cfRule type="cellIs" dxfId="7" priority="9" stopIfTrue="1" operator="equal">
      <formula>0</formula>
    </cfRule>
  </conditionalFormatting>
  <conditionalFormatting sqref="BK10:BM10 BK11:BL54">
    <cfRule type="cellIs" dxfId="6" priority="6" stopIfTrue="1" operator="lessThan">
      <formula>0</formula>
    </cfRule>
    <cfRule type="cellIs" dxfId="5" priority="7" stopIfTrue="1" operator="equal">
      <formula>0</formula>
    </cfRule>
  </conditionalFormatting>
  <conditionalFormatting sqref="BL11:BL54">
    <cfRule type="cellIs" dxfId="4" priority="5" stopIfTrue="1" operator="equal">
      <formula>0</formula>
    </cfRule>
  </conditionalFormatting>
  <conditionalFormatting sqref="BL11:BL54">
    <cfRule type="cellIs" dxfId="3" priority="4" stopIfTrue="1" operator="equal">
      <formula>0</formula>
    </cfRule>
  </conditionalFormatting>
  <conditionalFormatting sqref="BL11:BL54">
    <cfRule type="cellIs" dxfId="2" priority="3" stopIfTrue="1" operator="equal">
      <formula>0</formula>
    </cfRule>
  </conditionalFormatting>
  <conditionalFormatting sqref="BM11:BM54">
    <cfRule type="cellIs" dxfId="1" priority="1" stopIfTrue="1" operator="lessThan">
      <formula>0</formula>
    </cfRule>
    <cfRule type="cellIs" dxfId="0" priority="2" stopIfTrue="1" operator="equal">
      <formula>0</formula>
    </cfRule>
  </conditionalFormatting>
  <printOptions horizontalCentered="1" verticalCentered="1"/>
  <pageMargins left="0.27" right="0.19685039370078741" top="0.27559055118110237" bottom="0.4" header="0.15748031496062992" footer="0.15748031496062992"/>
  <pageSetup paperSize="9" scale="51" fitToWidth="2" orientation="landscape" r:id="rId1"/>
  <headerFooter alignWithMargins="0">
    <oddFooter>&amp;R&amp;"Arial Cyr,полужирный курсив"&amp;16Таблица № 3   Страница &amp;P из &amp;N</oddFooter>
  </headerFooter>
  <colBreaks count="2" manualBreakCount="2">
    <brk id="18" max="1048575" man="1"/>
    <brk id="42" max="5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0</xdr:col>
                    <xdr:colOff>95250</xdr:colOff>
                    <xdr:row>0</xdr:row>
                    <xdr:rowOff>95250</xdr:rowOff>
                  </from>
                  <to>
                    <xdr:col>0</xdr:col>
                    <xdr:colOff>657225</xdr:colOff>
                    <xdr:row>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Область</vt:lpstr>
      <vt:lpstr>Водители</vt:lpstr>
      <vt:lpstr>Пешеходы</vt:lpstr>
      <vt:lpstr>Дети</vt:lpstr>
      <vt:lpstr>Виды</vt:lpstr>
      <vt:lpstr>Места</vt:lpstr>
      <vt:lpstr>Скрывшиеся</vt:lpstr>
      <vt:lpstr>адмпрактика</vt:lpstr>
      <vt:lpstr>Участие</vt:lpstr>
      <vt:lpstr>адмпрактика!Область_печати</vt:lpstr>
      <vt:lpstr>Виды!Область_печати</vt:lpstr>
      <vt:lpstr>Водители!Область_печати</vt:lpstr>
      <vt:lpstr>Дети!Область_печати</vt:lpstr>
      <vt:lpstr>Места!Область_печати</vt:lpstr>
      <vt:lpstr>Область!Область_печати</vt:lpstr>
      <vt:lpstr>Пешеходы!Область_печати</vt:lpstr>
      <vt:lpstr>Скрывшиеся!Область_печати</vt:lpstr>
      <vt:lpstr>Участие!Область_печати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Гагаев Дмитрий</dc:creator>
  <cp:lastModifiedBy>Windows User</cp:lastModifiedBy>
  <cp:lastPrinted>2019-01-21T07:06:54Z</cp:lastPrinted>
  <dcterms:created xsi:type="dcterms:W3CDTF">2019-01-13T15:17:39Z</dcterms:created>
  <dcterms:modified xsi:type="dcterms:W3CDTF">2019-01-21T11:03:45Z</dcterms:modified>
</cp:coreProperties>
</file>