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28-53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G19" i="1" s="1"/>
  <c r="D19" i="1"/>
  <c r="G18" i="1"/>
  <c r="G17" i="1"/>
  <c r="G16" i="1"/>
  <c r="F15" i="1"/>
  <c r="G15" i="1" s="1"/>
  <c r="F14" i="1"/>
  <c r="D14" i="1"/>
  <c r="D8" i="1" s="1"/>
  <c r="G13" i="1"/>
  <c r="F12" i="1"/>
  <c r="E12" i="1"/>
  <c r="G10" i="1"/>
  <c r="G9" i="1"/>
  <c r="G12" i="1" l="1"/>
  <c r="E14" i="1"/>
  <c r="G14" i="1" l="1"/>
  <c r="E8" i="1"/>
  <c r="G8" i="1" s="1"/>
  <c r="G22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<sst xmlns="http://schemas.openxmlformats.org/spreadsheetml/2006/main" count="30" uniqueCount="29">
  <si>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</si>
  <si>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</si>
  <si>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28/53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</si>
  <si>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</si>
  <si>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</si>
  <si>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</si>
  <si>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</si>
  <si>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</si>
  <si>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</si>
  <si>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</si>
  <si>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</si>
  <si>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</si>
  <si>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</si>
  <si>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</si>
  <si>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</si>
  <si>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</si>
  <si>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</si>
  <si>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</si>
  <si>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</si>
  <si>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</si>
  <si>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</si>
  <si>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</si>
  <si>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</si>
  <si>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</si>
  <si>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населению</t>
  </si>
  <si>
    <t>задолженность</t>
  </si>
  <si>
    <t>затраты УК</t>
  </si>
  <si>
    <t>Финансовый результат: задолженность-(+) итого по содержанию=-26723,15 рублей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</si>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</sst>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15945.04</v>
      </c>
      <c r="F8" s="6">
        <v>2266.6999999999998</v>
      </c>
      <c r="G8" s="5">
        <f>E8-F8</f>
        <v>13678.34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0"/>
      <c r="B11" s="21"/>
      <c r="C11" s="7"/>
      <c r="D11" s="7"/>
      <c r="E11" s="7" t="s">
        <v>23</v>
      </c>
      <c r="F11" s="7" t="s">
        <v>26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2942.36</v>
      </c>
      <c r="F12" s="5">
        <f>F13</f>
        <v>3115.44</v>
      </c>
      <c r="G12" s="5">
        <f>E12-F12</f>
        <v>-173.07999999999993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2942.36</v>
      </c>
      <c r="F13" s="8">
        <v>3115.44</v>
      </c>
      <c r="G13" s="4">
        <f>E13-F13</f>
        <v>-173.07999999999993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13002.68</v>
      </c>
      <c r="F14" s="5">
        <f>F15+F16+F17+F18+F19+F20+F21</f>
        <v>25874.410000000003</v>
      </c>
      <c r="G14" s="5">
        <f>E14-F14</f>
        <v>-12871.730000000003</v>
      </c>
      <c r="H14" s="10"/>
    </row>
    <row r="15" spans="1:9" ht="75.75" customHeight="1" x14ac:dyDescent="0.25">
      <c r="A15" s="22" t="s">
        <v>28</v>
      </c>
      <c r="B15" s="23"/>
      <c r="C15" s="4"/>
      <c r="D15" s="4">
        <v>8765.2000000000007</v>
      </c>
      <c r="E15" s="4">
        <v>8963.14</v>
      </c>
      <c r="F15" s="4">
        <f>344.44+240+6454.66+1698.96</f>
        <v>8738.0600000000013</v>
      </c>
      <c r="G15" s="4">
        <f>E15-F15</f>
        <v>225.07999999999811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2568.38</v>
      </c>
      <c r="F17" s="4">
        <v>2568.38</v>
      </c>
      <c r="G17" s="4">
        <f t="shared" ref="G17:G21" si="1">E17-F17</f>
        <v>0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389.36</v>
      </c>
      <c r="F18" s="4">
        <v>2336.2600000000002</v>
      </c>
      <c r="G18" s="4">
        <f t="shared" si="1"/>
        <v>-1946.9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308.62+47.12+37.1</f>
        <v>392.84000000000003</v>
      </c>
      <c r="F19" s="4">
        <f>28.14+339.41+11864.16</f>
        <v>12231.71</v>
      </c>
      <c r="G19" s="4">
        <f t="shared" si="1"/>
        <v>-11838.869999999999</v>
      </c>
    </row>
    <row r="20" spans="1:7" ht="15" customHeight="1" x14ac:dyDescent="0.25">
      <c r="A20" s="11" t="s">
        <v>20</v>
      </c>
      <c r="B20" s="12"/>
      <c r="C20" s="4"/>
      <c r="D20" s="4">
        <v>629.75</v>
      </c>
      <c r="E20" s="4">
        <v>644</v>
      </c>
      <c r="F20" s="4"/>
      <c r="G20" s="4">
        <f t="shared" si="1"/>
        <v>644</v>
      </c>
    </row>
    <row r="21" spans="1:7" ht="40.5" customHeight="1" x14ac:dyDescent="0.25">
      <c r="A21" s="11" t="s">
        <v>21</v>
      </c>
      <c r="B21" s="12"/>
      <c r="C21" s="4"/>
      <c r="D21" s="4">
        <v>43.94</v>
      </c>
      <c r="E21" s="4">
        <v>44.96</v>
      </c>
      <c r="F21" s="4"/>
      <c r="G21" s="4">
        <f t="shared" si="1"/>
        <v>44.96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-13044.810000000003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28-53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2019-03-20T15:15:57Z</cp:lastPrinted>
  <dcterms:created xsi:type="dcterms:W3CDTF">2019-03-20T07:45:56Z</dcterms:created>
  <dcterms:modified xsi:type="dcterms:W3CDTF">2019-03-20T15:17:57Z</dcterms:modified>
</cp:coreProperties>
</file>